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61" activeTab="1"/>
  </bookViews>
  <sheets>
    <sheet name="PLANILHA ORÇAMENTÁRIA" sheetId="1" r:id="rId1"/>
    <sheet name="CRONOGRAMA" sheetId="2" r:id="rId2"/>
  </sheets>
  <externalReferences>
    <externalReference r:id="rId5"/>
    <externalReference r:id="rId6"/>
  </externalReferences>
  <definedNames>
    <definedName name="_xlfn.IFERROR" hidden="1">#NAME?</definedName>
    <definedName name="_xlfn.SUMIFS" hidden="1">#NAME?</definedName>
    <definedName name="_xlnm.Print_Area" localSheetId="1">'CRONOGRAMA'!$A$1:$K$14</definedName>
    <definedName name="_xlnm.Print_Area" localSheetId="0">'PLANILHA ORÇAMENTÁRIA'!$A$1:$H$316</definedName>
    <definedName name="aterro">'[1]mov terra_corte'!#REF!</definedName>
    <definedName name="inic_aterro">'[1]mov terra_corte'!#REF!</definedName>
    <definedName name="inic_reg_placa">#REF!</definedName>
    <definedName name="inic_reg_rolo">#REF!</definedName>
    <definedName name="ir_032305">#REF!</definedName>
    <definedName name="planilha_01">#REF!</definedName>
    <definedName name="reg_placa">#REF!</definedName>
    <definedName name="reg_rolo">#REF!</definedName>
    <definedName name="tela_032303">#REF!</definedName>
    <definedName name="teste_planilha">#REF!</definedName>
    <definedName name="_xlnm.Print_Titles" localSheetId="0">'PLANILHA ORÇAMENTÁRIA'!$1:$9</definedName>
    <definedName name="Z">'[1]mov terra_corte'!#REF!</definedName>
  </definedNames>
  <calcPr fullCalcOnLoad="1"/>
</workbook>
</file>

<file path=xl/sharedStrings.xml><?xml version="1.0" encoding="utf-8"?>
<sst xmlns="http://schemas.openxmlformats.org/spreadsheetml/2006/main" count="943" uniqueCount="613">
  <si>
    <t>DATA:</t>
  </si>
  <si>
    <t>OBRA:</t>
  </si>
  <si>
    <t>ITEM</t>
  </si>
  <si>
    <t>CÓDIGO</t>
  </si>
  <si>
    <t>DESCRIÇÃO</t>
  </si>
  <si>
    <t>QTDE</t>
  </si>
  <si>
    <t>PREÇO TOTAL</t>
  </si>
  <si>
    <t>03</t>
  </si>
  <si>
    <t>INSTALAÇÕES INICIAIS DA OBRA</t>
  </si>
  <si>
    <t>TOTAL GERAL</t>
  </si>
  <si>
    <t>MÊS 1</t>
  </si>
  <si>
    <t>MÊS 2</t>
  </si>
  <si>
    <t>MÊS 3</t>
  </si>
  <si>
    <t>MÊS 4</t>
  </si>
  <si>
    <t>MÊS 5</t>
  </si>
  <si>
    <t>MÊS 6</t>
  </si>
  <si>
    <t>01</t>
  </si>
  <si>
    <t>01.01</t>
  </si>
  <si>
    <t>01.02</t>
  </si>
  <si>
    <t>02</t>
  </si>
  <si>
    <t>02.01</t>
  </si>
  <si>
    <t>SERVIÇOS PRELIMINARES</t>
  </si>
  <si>
    <t>04</t>
  </si>
  <si>
    <t>m</t>
  </si>
  <si>
    <t>UN</t>
  </si>
  <si>
    <t>SPDA</t>
  </si>
  <si>
    <t>MÊS 7</t>
  </si>
  <si>
    <t>MÊS 8</t>
  </si>
  <si>
    <t xml:space="preserve">UNITÁRIO       </t>
  </si>
  <si>
    <t>TOTAL COM BDI</t>
  </si>
  <si>
    <t xml:space="preserve">                                                                                                                                                                  </t>
  </si>
  <si>
    <t>un</t>
  </si>
  <si>
    <t xml:space="preserve">OBJETO: </t>
  </si>
  <si>
    <t>TÍTULO: PLANILHA ORÇAMENTÁRIA</t>
  </si>
  <si>
    <t>CRONOGRAMA FÍSICO - FINANCEIRO</t>
  </si>
  <si>
    <t>PLACA DE OBRA EM CHAPA DE ACO GALVANIZADO</t>
  </si>
  <si>
    <t>LOCACAO MENSAL DE ANDAIME METALICO TIPO FACHADEIRO, INCLUSIVE MONTAGEM</t>
  </si>
  <si>
    <t>ENTREGA DA OBRA</t>
  </si>
  <si>
    <t>LIMPEZA FINAL DA OBRA</t>
  </si>
  <si>
    <t>01.03</t>
  </si>
  <si>
    <t>ETAPAS / DESCRIÇÃO</t>
  </si>
  <si>
    <t>TOTAL  ETAPAS</t>
  </si>
  <si>
    <t>CABO DE COBRE SINGELO, ISOLAMENTO PARA 1000V, #50MM2</t>
  </si>
  <si>
    <t>CABO DE COBRE SINGELO, ISOLAMENTO PARA 750V, #16MM2</t>
  </si>
  <si>
    <t>PARAFUSO INOX SEXTAVADO R. SOBERBA M6 X 45 MM</t>
  </si>
  <si>
    <t>cj</t>
  </si>
  <si>
    <t>REFERÊNCIAS:</t>
  </si>
  <si>
    <t>ABRAÇADEIRAS PARA CABO, BC-3, PADRÃO TELEBRÁS</t>
  </si>
  <si>
    <t>ANEL GUIA AGS-3, PADRÃO TELEBRÁS</t>
  </si>
  <si>
    <t>BLOCO TELEFÔNICO INTERNO 10 PARES - BLI</t>
  </si>
  <si>
    <t>CABO DE COBRE SINGELO, ISOLAMENTO PARA 750V, #10MM2</t>
  </si>
  <si>
    <t>CABO PARA SINAL VGA, BLINDADO, COM CONDUTORES DE COBRE, ISOLAMENTO E COBERTURA PVC NA COR PRETA,  REF. TIAFLEX - OU EQUIVALENTE</t>
  </si>
  <si>
    <t>CABO TELEFÔNICO MULTIPARES CI-50-20</t>
  </si>
  <si>
    <t>CAIXA DE DISTRIBUIÇÃO METÁLICA, DE SOBREPOR, EM CHAPA 14 USG, TAMPA COM DOBRADIÇAS, FECHADURA E ALETAS DE VENTILAÇÃO, 60X60X12CM</t>
  </si>
  <si>
    <t>CAIXA DE PASSAGEM METÁLICA, DE SOBREPOR, EM CHAPA 14 USG, COM TAMPA COM DOBRADIÇAS, FECHADURA, E ALETAS DE VENTILAÇÃO, 40X40X12CM</t>
  </si>
  <si>
    <t>CONECTOR RJ45 FÊMEA, CATEGORIA 6</t>
  </si>
  <si>
    <t>CONJUNTO TAMPA E ARO PARA CAIXA DE PASSAGEM NO PISO - TIPO P20 - PADRÃO TELEBRÁS</t>
  </si>
  <si>
    <t>CURVA DE 90º PARA ELETRODUTO DE AÇO CARBONO GALVANIZADO, SEGUNDO NBR 5624, 25MM - 1"</t>
  </si>
  <si>
    <t>CURVA DE 90º PARA ELETRODUTO DE PVC RÍGIDO ROSCÁVEL, SEGUNDO NBR 15.465, CLASSE B, 32MM - 1"</t>
  </si>
  <si>
    <t>CURVA DE 90º PARA ELETRODUTO DE PVC RÍGIDO ROSCÁVEL, SEGUNDO NBR 15.465, CLASSE B, 40MM - 1.1/4"</t>
  </si>
  <si>
    <t>DERIVAÇÃO EM "T" HORIZONTAL, PARA ELETROCALHA METÁLICA, GALVANIZADA, LISA, 200X100MM</t>
  </si>
  <si>
    <t>ELETRODUTO DE AÇO CARBONO GALVANIZADO, SEGUNDO NBR 5624, 25MM - 1" X 3M</t>
  </si>
  <si>
    <t>ELETRODUTO DE PVC RÍGIDO ROSCÁVEL, SEGUNDO NBR 15.465, CLASSE B, 32MM - 1" X 3M</t>
  </si>
  <si>
    <t>ELETRODUTO DE PVC RÍGIDO ROSCÁVEL, SEGUNDO NBR 15.465, CLASSE B, 40MM - 1.1/4" X 3M</t>
  </si>
  <si>
    <t>FLANGE DE ACABAMENTO PARA ELETROCALHA METÁLICA, GALVANIZADA, LISA, 200X100MM</t>
  </si>
  <si>
    <t>LUVA PARA ELETRODUTO DE AÇO CARBONO GALVANIZADO, SEGUNDO NBR 5624, 25MM - 1"</t>
  </si>
  <si>
    <t>LUVA PARA ELETRODUTO DE PVC RÍGIDO ROSCÁVEL, SEGUNDO NBR 15.465, CLASSE B, 32MM - 1"</t>
  </si>
  <si>
    <t>LUVA PARA ELETRODUTO DE PVC RÍGIDO ROSCÁVEL, SEGUNDO NBR 15.465, CLASSE B, 40MM - 1.1/4"</t>
  </si>
  <si>
    <t>PLACA 4X4" COM 2 POSTOS PARA CONECTORES RJ45 FÊMEAS</t>
  </si>
  <si>
    <t>SAÍDA LATERAL DE ELETROCALHA PARA ELETRODUTO DIÂMETRO 1"</t>
  </si>
  <si>
    <t>SAÍDA LATERAL DE ELETROCALHA PARA ELETRODUTO DIÂMETRO 1.1/4"</t>
  </si>
  <si>
    <t>SUPORTE PARA ELETROCALHA, TIPO ÔMEGA, 200X100MM</t>
  </si>
  <si>
    <t>SEGURANÇA</t>
  </si>
  <si>
    <t>FIXADOR UNIVERSAL DE SPDA ESTANHADO REF. TEL-5024</t>
  </si>
  <si>
    <t>02.02</t>
  </si>
  <si>
    <t>02.03</t>
  </si>
  <si>
    <t>LOCACAO DE ANDAIME METALICO TUBULAR TIPO TORRE</t>
  </si>
  <si>
    <t>m/mês</t>
  </si>
  <si>
    <t>ABRAÇADEIRA TIPO D, 1"</t>
  </si>
  <si>
    <t>ABRAÇADEIRA TIPO D, 1.1/4"</t>
  </si>
  <si>
    <t>CHUMBADOR AUTO ATARACHANTE 1/4"</t>
  </si>
  <si>
    <t>TIRANTE ROSCA TOTAL 1/4"</t>
  </si>
  <si>
    <t>DISJUNTOR TERMOMAGNÉTICO TRIPOLAR, SEGUNDO IEC898, 200A, MÍNIMO 18KA</t>
  </si>
  <si>
    <t>DISJUNTOR TERMOMAGNÉTICO TRIPOLAR, SEGUNDO IEC898, 100A, MÍNIMO 18KA</t>
  </si>
  <si>
    <t>DISJUNTOR TERMOMAGNÉTICO BIPOLAR, SEGUNDO IEC898, 32A, MÍNIMO 4,5KA</t>
  </si>
  <si>
    <t>DISJUNTOR TERMOMAGNÉTICO BIPOLAR, SEGUNDO IEC898, 20A, MÍNIMO 4,5KA</t>
  </si>
  <si>
    <t>DISJUNTOR TERMOMAGNÉTICO UNIPOLAR, SEGUNDO IEC898, 20A, MÍNIMO 4,5KA</t>
  </si>
  <si>
    <t>DISPOSITIVO DE PROTEÇÃO DIFERENCIAL (DR),  BIPOLAR 25A, 30MA</t>
  </si>
  <si>
    <t xml:space="preserve">DISPOSITIVO DE PROTEÇÃO DIFERENCIAL (DR),  BIPOLAR 40A, 30MA </t>
  </si>
  <si>
    <t xml:space="preserve">QUADRO DE DISTRIBUIÇÃO DE CIRCUITOS, TRIFÁSICO, COM BARRAMENTO, COM ESPAÇO PARA CHAVE GERAL E 72 ESPAÇOS MONOPOLARES </t>
  </si>
  <si>
    <t>SUPRESSOR DE SURTOS TIPO SLIM - VCL 20KA/275V - CLASSE 2</t>
  </si>
  <si>
    <t>TERMINAL PARA CABO DE COBRE #2,5MM2</t>
  </si>
  <si>
    <t>TERMINAL PARA CABO DE COBRE #4,0MM2</t>
  </si>
  <si>
    <t>TERMINAL PARA CABO DE COBRE #6,0MM2</t>
  </si>
  <si>
    <t>TERMINAL PARA CABO DE COBRE #25,0MM2</t>
  </si>
  <si>
    <t>TERMINAL PARA CABO DE COBRE #35,0MM2</t>
  </si>
  <si>
    <t>TERMINAL PARA CABO DE COBRE #50,0MM2</t>
  </si>
  <si>
    <t>TERMINAL PARA CABO DE COBRE #95,0MM2</t>
  </si>
  <si>
    <t>CABO DE COBRE SINGELO, ISOLAMENTO PARA 1000V, #95MM2</t>
  </si>
  <si>
    <t>CABO DE COBRE SINGELO, ISOLAMENTO PARA 1000V, #35MM2</t>
  </si>
  <si>
    <t>CABO DE COBRE SINGELO, ISOLAMENTO PARA 1000V, #25MM2</t>
  </si>
  <si>
    <t>CABO DE COBRE SINGELO, ISOLAMENTO PARA 750V, #2,5MM2</t>
  </si>
  <si>
    <t>CABO DE COBRE SINGELO, ISOLAMENTO PARA 750V, #4,0MM2</t>
  </si>
  <si>
    <t>CABO DE COBRE SINGELO, ISOLAMENTO PARA 750V, #6,0MM2</t>
  </si>
  <si>
    <t>CURVA HORIZONTAL, DE 90 GRAUS, PARA ELETROCALHA METÁLICA, GALVANIZADA, PERFURADA, 200X100MM</t>
  </si>
  <si>
    <t>DERIVAÇÃO EM "T"  HORIZONTAL, PARA ELETROCALHA METÁLICA, GALVANIZADA, PERFURADA,  200X100MM</t>
  </si>
  <si>
    <t>ELETROCALHA METÁLICA, GALVANIZADA, PERFURADA,  200X100X3000MM</t>
  </si>
  <si>
    <t>PLACA 2X4" COM FURO CENTRAL</t>
  </si>
  <si>
    <t>PLACA 4X4" COM FURO CENTRAL</t>
  </si>
  <si>
    <t>CONJUNTO DE BUCHA E ARRUELA, DE ALUMÍNIO, PARA ELETRODUTO DE PVC DE 1"</t>
  </si>
  <si>
    <t>CONJUNTO DE BUCHA E ARRUELA, DE ALUMÍNIO, PARA ELETRODUTO DE PVC DE 1.1/4"</t>
  </si>
  <si>
    <t>pç</t>
  </si>
  <si>
    <t>BASE PARA QUATRO FUSÍVEIS NH 40A/500VCA.</t>
  </si>
  <si>
    <t>INSTITUTO BRASILEIRO DE MUSEUS - IBRAM</t>
  </si>
  <si>
    <t>PRAÇA SEVERIANO DE REZENDE, ESQ. RUA MARECHAL DEODORO Nº 12 - CENTRO, SÃO JOÃO DEL-REI/ MG</t>
  </si>
  <si>
    <t>MUSEU REGIONAL DE SÃO JOÃO DEL-REI/ MG</t>
  </si>
  <si>
    <t>OBJETO: MUSEU REGIONAL DE SÃO JOÃO DEL-REI/ MG</t>
  </si>
  <si>
    <t>TELECOMUNICAÇÕES</t>
  </si>
  <si>
    <t>ABRAÇADEIRA TIPO D, 1.1/2"</t>
  </si>
  <si>
    <t>BASE PARA QUATRO FUSÍVEIS GL/GG 63A.</t>
  </si>
  <si>
    <t>DISJUNTOR TERMOMAGNÉTICO TRIPOLAR, SEGUNDO IEC898, 40A, MÍNIMO 10KA</t>
  </si>
  <si>
    <t>FUSÍVEL GL/GG 63A.</t>
  </si>
  <si>
    <t>FUSÍVEL NH 40A/500VCA.</t>
  </si>
  <si>
    <t>CAIXA DE INTERRUPTORES, COM 60 ESPAÇOS.</t>
  </si>
  <si>
    <t>CAIXA DE INTERRUPTORES, COM 80 ESPAÇOS.</t>
  </si>
  <si>
    <t>QUADRO GERAL DE BAIXA TENSÃO, TRIFÁSICO, COM BARRAMENTO, COM ESPAÇO PARA CHAVE GERAL, DPS E 24 ESPAÇOS MONOPOLARES</t>
  </si>
  <si>
    <t xml:space="preserve">QUADRO DE DISTRIBUIÇÃO DE CIRCUITOS, TRIFÁSICO, COM BARRAMENTO, COM ESPAÇO PARA CHAVE GERAL E 18 ESPAÇOS MONOPOLARES </t>
  </si>
  <si>
    <t>SUPRESSOR DE SURTOS TIPO SLIM - VCL 60KA/275V - CLASSE 1</t>
  </si>
  <si>
    <t>TERMINAL PARA CABO DE COBRE #10,0MM2</t>
  </si>
  <si>
    <t>TERMINAL PARA CABO DE COBRE #16,0MM2</t>
  </si>
  <si>
    <t>CABO DE COBRE SINGELO, ISOLAMENTO PARA 1000V, #16MM2</t>
  </si>
  <si>
    <t>CABO DE COBRE SINGELO, ISOLAMENTO PARA 1000V, #2,5MM2</t>
  </si>
  <si>
    <t>CURVA HORIZONTAL, DE 90 GRAUS, PARA ELETROCALHA METÁLICA, GALVANIZADA, PERFURADA, 300X100MM</t>
  </si>
  <si>
    <t>DERIVAÇÃO EM "T"  HORIZONTAL, PARA ELETROCALHA METÁLICA, GALVANIZADA, PERFURADA,  300X100MM</t>
  </si>
  <si>
    <t>ELETROCALHA METÁLICA, GALVANIZADA, PERFURADA,  300X100X3000MM</t>
  </si>
  <si>
    <t>FLANGE DE ACABAMENTO PARA ELETROCALHA METÁLICA, GALVANIZADA, LISA, 300X100MM</t>
  </si>
  <si>
    <t>SUPORTE PARA ELETROCALHA, TIPO ÔMEGA, 300X100MM</t>
  </si>
  <si>
    <t>SAÍDA LATERAL DE ELETROCALHA PARA ELETRODUTO DIÂMETRO 1.1/2"</t>
  </si>
  <si>
    <t>ELETRODUTO DE PVC RÍGIDO ROSCÁVEL, SEGUNDO NBR 15.465, CLASSE B, 75MM - 2" X 3M</t>
  </si>
  <si>
    <t>ELETRODUTO DE AÇO CARBONO GALVANIZADO, SEGUNDO NBR 5624, 40MM - 1/1.2" X 3M</t>
  </si>
  <si>
    <t>CURVA DE 90º PARA ELETRODUTO DE AÇO CARBONO GALVANIZADO, SEGUNDO NBR 5624, 40MM - 1.1/2"</t>
  </si>
  <si>
    <t>CURVA DE 90º PARA ELETRODUTO DE PVC RÍGIDO ROSCÁVEL, SEGUNDO NBR 15.465, CLASSE B, 75MM - 2"</t>
  </si>
  <si>
    <t>LUVA PARA ELETRODUTO DE AÇO CARBONO GALVANIZADO, SEGUNDO NBR 5624, 40MM - 1.1/2"</t>
  </si>
  <si>
    <t>CAIXA DE PASSAGEM METÁLICA, DE EMBUTIR, EM CHAPA 14 USG, COM TAMPA APARAFUSADA, 20X20X12CM</t>
  </si>
  <si>
    <t>CAIXA DE PASSAGEM METÁLICA, DE EMBUTIR, EM CHAPA 14 USG, TAMPA COM DOBRADIÇAS, 20X20X12CM</t>
  </si>
  <si>
    <t>CAIXA DE PASSAGEM METÁLICA, DE EMBUTIR, EM CHAPA 14 USG, COM TAMPA APARAFUSADA, 30X30X12CM</t>
  </si>
  <si>
    <t>CAIXA 2X4" DE PVC, COM ORELHAS METÁLICAS.</t>
  </si>
  <si>
    <t>CAIXA 4X4" DE PVC, COM ORELHAS METÁLICAS.</t>
  </si>
  <si>
    <t>CONDULETE DE ALUMÍNIO FUNDIDO TIPO VARIÁVEL, 1"</t>
  </si>
  <si>
    <t>CONDULETE DE ALUMÍNIO FUNDIDO TIPO VARIÁVEL, 1/1.4"</t>
  </si>
  <si>
    <t>PLACA PARA CONDULETE, COM 1 POSTO.</t>
  </si>
  <si>
    <t>PLACA 2X4" COM 2 POSTOS.</t>
  </si>
  <si>
    <t>PLACA 4X4" COM 3 POSTOS.</t>
  </si>
  <si>
    <t>PLACA 4X4" COM 4 POSTOS.</t>
  </si>
  <si>
    <t>DUAS TOMADAS NA COR VERMELHA, PADRÃO ABNT,  NBR 14.136, 10A - 250V, COM PLACA 4X4".</t>
  </si>
  <si>
    <t>TOMADA NA COR VERMELHA, PADRÃO ABNT,  NBR 14.136, 10A - 250V, COM PLACA 2X4".</t>
  </si>
  <si>
    <t>DUAS TOMADAS NA COR BRANCA , PADRÃO ABNT,  NBR 14.136, 20A - 250V, COM PLACA 2X4".</t>
  </si>
  <si>
    <t>TOMADAS NA COR BRANCA , PADRÃO ABNT,  NBR 14.136, 20A - 250V, COM PLACA 2X4".</t>
  </si>
  <si>
    <t>TOMADA NA COR BRANCA , PADRÃO ABNT,  NBR 14.136, 10A - 250V, SEM PLACA.</t>
  </si>
  <si>
    <t>INTERRUPTOR - UM SIMPLES, 10A - 250V, COM PLACA 2X4".</t>
  </si>
  <si>
    <t>INTERRUPTOR - DOIS SIMPLES, 10A - 250V, COM PLACA 2X4".</t>
  </si>
  <si>
    <t>INTERRUPTOR - TRÊS SIMPLES, 10A - 250V, COM PLACA 2X4".</t>
  </si>
  <si>
    <t>INTERRUPTOR - DOIS PARALELOS, 10A - 250V, COM PLACA 2X4".</t>
  </si>
  <si>
    <t>INTERRUPTOR SIMPLES 10A - 250V, SEM PLACA 2X4".</t>
  </si>
  <si>
    <t>CAIXA DE INSPEÇÃO TIPO SOLO EM PVC COM TAMPA DE FERRO FUNDIDO REF. TEL-550</t>
  </si>
  <si>
    <t>HASTE DE AÇO ZINCADO TIPO CANTONEIRA, 25X25X5X2400MM, COM CONECTOR PARA CABOS, HOMOLOGADA PELA CEMIG.</t>
  </si>
  <si>
    <t>CONJUNTO DE BUCHA E ARRUELA, DE ALUMÍNIO, PARA ELETRODUTO DE PVC DE 1.1/2"</t>
  </si>
  <si>
    <t>CAIXA DE MEDIÇÃO, TIPO CM-3, PADRÃO CEMIG.</t>
  </si>
  <si>
    <t>CAIXA DE PASSAGEM, NO PISO, TIPO ZB, PADRÃO CEMIG.</t>
  </si>
  <si>
    <t>DISJUNTOR TRIPOLAR, 200A, HOMOLOGADO PELA CEMIG.</t>
  </si>
  <si>
    <t>ARMÁRIO DE TELECOMUNICAÇÃO (RACK), 20US, FECHADO, COM PORTA DE ACRÍLICO, FECHADURA, BANDEJAS, RÉGUA DE TOMADAS E DEMAIS COMPLEMENTOS.</t>
  </si>
  <si>
    <t>BANDEJA DE VENTILAÇÃO PARA RACK PADRÃO 19".</t>
  </si>
  <si>
    <t>BARRA DE TERRA EM COBRE ELETROLÍTICO DE BITOLA 3/4" X 1/4" X 19".</t>
  </si>
  <si>
    <t>BARRA DE TERRA EM COBRE ELETROLÍTICO DE BITOLA 3/4" X 1/4" X 20CM.</t>
  </si>
  <si>
    <t>BLOCO 110 - IDC - PARA DISTRIBUIÇÃO DE TELEFONIA - 25 PARES, COM SUPORTE PARA INSTALAÇÃO EM RACK PADRÃO 19".</t>
  </si>
  <si>
    <t>GRAVADOR DE IMAGEM, CONFORME ESPECIFICAÇÃO DO CLIENTE.</t>
  </si>
  <si>
    <t>BLOCO DE PROTEÇÃO PARA REDE DE TELEFONIA BLP - 20 PARES</t>
  </si>
  <si>
    <t>MONITOR DE VÍDEO LCD, CONFORME ESPECIFICAÇÃO DO CLIENTE.</t>
  </si>
  <si>
    <t>SUPORTE PARA FIXAÇÃO DE CÂMERA DE CFTV NA PAREDE.</t>
  </si>
  <si>
    <t>CAIXA DE PASSAGEM METÁLICA, DE SOBREPOR, EM CHAPA 14 USG, COM TAMPA COM DOBRADIÇAS, FECHADURA, E ALETAS DE VENTILAÇÃO, 30X30X12CM</t>
  </si>
  <si>
    <t>CENTRAL PRIVADA DE COMUTAÇÃO TELEFÔNICA - CPCT - CONFORME ESPECIFICAÇÃO DO CLIENTE.</t>
  </si>
  <si>
    <t>CONDULETE DE ALUMÍNIO FUNDIDO, TIPO VARIÁVEL, SISTEMA SEM ROSCA, 25MM.</t>
  </si>
  <si>
    <t>CONDULETE DE ALUMÍNIO FUNDIDO, TIPO VARIÁVEL, SISTEMA SEM ROSCA, 40MM, COM TAMPA CEGA.</t>
  </si>
  <si>
    <t>CONECTOR RJ45 MACHO, CATEGORIA 6</t>
  </si>
  <si>
    <t>CONECTOR VGA FÊMEA.</t>
  </si>
  <si>
    <t>CONECTOR VGA MACHO</t>
  </si>
  <si>
    <t>CURVA HORIZONTAL, DE 90 GRAUS, PARA ELETROCALHA METÁLICA, GALVANIZADA, LISA, 200X50MM</t>
  </si>
  <si>
    <t>CURVA VERTICAL EXTERNA, DE 90 GRAUS, PARA ELETROCALHA METÁLICA, GALVANIZADA, LISA, 200X50MM</t>
  </si>
  <si>
    <t>CURVA DE 90º PARA ELETRODUTO DE AÇO CARBONO GALVANIZADO, SEGUNDO NBR 5624, 40MM - 1.1/4"</t>
  </si>
  <si>
    <t>DERIVAÇÃO EM "T" HORIZONTAL, PARA ELETROCALHA METÁLICA, GALVANIZADA, LISA, 200X50MM</t>
  </si>
  <si>
    <t>DERIVAÇÃO EM "T" HORIZONTAL, PARA ELETROCALHA METÁLICA, GALVANIZADA, LISA, 100X50MM</t>
  </si>
  <si>
    <t>ELETRODUTO DE AÇO CARBONO GALVANIZADO, SEGUNDO NBR 5624, 40MM - 1.1/4" X 3M</t>
  </si>
  <si>
    <t>ELETROCALHA METÁLICA, GALVANIZADA, LISA, 200X50X3000MM</t>
  </si>
  <si>
    <t>ELETROCALHA METÁLICA, GALVANIZADA, LISA, 100X50X3000MM</t>
  </si>
  <si>
    <t>FLANGE DE ACABAMENTO PARA ELETROCALHA METÁLICA, GALVANIZADA, LISA, 200X50MM</t>
  </si>
  <si>
    <t>FLANGE DE ACABAMENTO PARA ELETROCALHA METÁLICA, GALVANIZADA, LISA, 100X50MM</t>
  </si>
  <si>
    <t>GUIA FRONTAL, HORIZONTAL, PARA CABOS - INSTALAÇÃO EM RACK PADRÃO 19".</t>
  </si>
  <si>
    <t>HASTE DE AÇO COBREADA (HCS-3), PADRÃO TELEBRÁS, 19MM (DIÂMETRO) POR 2450MM (COMPRIMENTO), COM CONECTOR CHT INCORPORADO.</t>
  </si>
  <si>
    <t>JUMPER CORD COM 1,0M, CAPA MOLDADA E CONECTORES RJ45 NAS EXTREMIDADES, CATEGORIA 6 - COR AZUL.</t>
  </si>
  <si>
    <t>JUMPER CORD COM 1,8M, CAPA MOLDADA E CONECTORES RJ45 NAS EXTREMIDADES, CATEGORIA 6 - COR AZUL.</t>
  </si>
  <si>
    <t>JUMPER CORD HÍBRIDO, 110 IDC E RJ45, 2,5M DE COMPRIMENTO - COR AMARELA.</t>
  </si>
  <si>
    <t>LUVA PARA ELETRODUTO DE AÇO CARBONO GALVANIZADO, SEGUNDO NBR 5624, 40MM - 1.1/4"</t>
  </si>
  <si>
    <t>KIT PORCA GAIOLA.</t>
  </si>
  <si>
    <t>PLACA 2X4" COM 1 POSTO.</t>
  </si>
  <si>
    <t>PLACA 2X4" COM 1 POSTO PARA CONECTOR RJ45 FÊMEA.</t>
  </si>
  <si>
    <t>PATCH PANEL COM 24 PORTAS RJ45, CATEGORIA 6, PARA RACK PADRÃO 19".</t>
  </si>
  <si>
    <t>ROTEADOR PARA REDE DE DADOS, ESPECIFICAÇÕES À PARTE CONFORME DEFINIÇÕES DO CLIENTE.</t>
  </si>
  <si>
    <t>SEPTO DIVISOR PARA ELETROCALHA DE ALTURA 500MMX3000MM</t>
  </si>
  <si>
    <t>SUPORTE PARA ELETROCALHA, TIPO ÔMEGA, 200X500MM</t>
  </si>
  <si>
    <t>SUPORTE PARA ELETROCALHA, TIPO ÔMEGA, 100X50MM</t>
  </si>
  <si>
    <t>SWITCH LÓGICO 24 PORTAS, NÃO GERENCIÁVEL, COM TECNOLOGIA "POWER OVER ETHERNET".</t>
  </si>
  <si>
    <t>TAMPA DE PRESSÃO PARA CURVA HORIZONTAL, DE 90 GRAUS, PARA ELETROCALHA METÁLICA, GALVANIZADA, LISA, 200X50MM</t>
  </si>
  <si>
    <t>TAMPA DE PRESSÃO PARA CURVA VERTICAL EXTERNA, DE 90 GRAUS, PARA ELETROCALHA METÁLICA, GALVANIZADA, LISA, 200X50MM</t>
  </si>
  <si>
    <t>TAMPA PARA CONDULETE DE ALUMÍNIO FUNDIDO, TIPO VARIÁVEL, SISTEMA SEM ROSCA, 40MM, CEGA.</t>
  </si>
  <si>
    <t>TAMPA DE PRESSÃO, METÁLICA, GALVANIZADA, LISA, PARA ELETROCALHA 200X50X3000MM</t>
  </si>
  <si>
    <t>TAMPA DE PRESSÃO, METÁLICA, GALVANIZADA, LISA, PARA ELETROCALHA 100X50X3000MM</t>
  </si>
  <si>
    <t>TAMPA PARA CONDULETE DE ALUMÍNIO FUNDIDO, TIPO VARIÁVEL, SISTEMA SEM ROSCA, 25MM, COM UM POSTO.</t>
  </si>
  <si>
    <t>TAMPA PARA DERIVAÇÃO EM "T" HORIZONTAL, PARA ELETROCALHA METÁLICA, GALVANIZADA, LISA, 200X50MM</t>
  </si>
  <si>
    <t>TAMPA PARA DERIVAÇÃO EM "T" HORIZONTAL, PARA ELETROCALHA METÁLICA, GALVANIZADA, LISA, 100X50MM</t>
  </si>
  <si>
    <t>CABO CTP APL, PARA SISTEMA DE CABEAMENTO  ESTRUTURADO (DADOS E VOZ).</t>
  </si>
  <si>
    <t>CABO UTP DE 4 PARES TRANÇADOS NÃO BLINDADOS, CAT. 6, PARA SISTEMA DE CABEAMENTO  ESTRUTURADO (DADOS E VOZ).</t>
  </si>
  <si>
    <t>CABO COAXIAL RG6, 75 OMHS</t>
  </si>
  <si>
    <t>CÂMERA DE VÍDEO IP-CFTV.</t>
  </si>
  <si>
    <t>CONECTOR BNC MACHO</t>
  </si>
  <si>
    <t>CONECTOR BNC FÊMEA</t>
  </si>
  <si>
    <t>CABO POLARIZADO CRISTAL PARA AUDIO 2 X 2,5MM².</t>
  </si>
  <si>
    <t>CAIXA 2X4" DE PVC, COM ORELHAS METÁLICAS, COM PLACA COM FURO CENTRAL. (REF.: PIAL LEGRAND OU EQUIVALENTE).</t>
  </si>
  <si>
    <t>CONDULETE DE ALUMÍNIO FUNDIDO TIPO VARIÁVEL, 32MM, COM TAMPA CEGA. (REF.: WETZEL OU EQUIVALENTE).</t>
  </si>
  <si>
    <t>CAIXA DE PASSAGEM METÁLICA, DE SOBREPOR, EM CHAPA 14 USG, COM TAMPA COM DOBRADIÇAS, FECHADURA, E ALETAS DE VENTILAÇÃO, 20X20X12CM</t>
  </si>
  <si>
    <t>APARELHO DE DVD.</t>
  </si>
  <si>
    <t>CAIXA DE SOM.</t>
  </si>
  <si>
    <t>SONORIZAÇÃO</t>
  </si>
  <si>
    <t>ELÉTRICA</t>
  </si>
  <si>
    <t>ALICATE GRANDE L-160/ Z-201</t>
  </si>
  <si>
    <t>BUCHA DE NYLON Nº 6.</t>
  </si>
  <si>
    <t>CABO COBRE NU 35MM2, COM 7 FIOS X 3MM - NBR6524</t>
  </si>
  <si>
    <t>CABO COBRE NU 50MM2, COM 7 FIOS X 3MM - NBR6524</t>
  </si>
  <si>
    <t>CAIXA DE EQUALIZAÇÃO DE POTENCIAL 20X20X14CM.</t>
  </si>
  <si>
    <t>CARTUCHO PARA SOLDA NÚMERO 115</t>
  </si>
  <si>
    <t>CONECTOR CABO DE COBRE NU 50MM2 E HASTE DE ATERRAMENTO.</t>
  </si>
  <si>
    <t>CONECTOR MINI-GAR EM BRONZE ESTANHADO PARA TERMINAIS AÉRIOS, COM PORCAS E ARRUELAS GALVANIZADAS,  PARA CABO DE 35MM.</t>
  </si>
  <si>
    <t>HASTE DE ATERRAMENTO TIPO COPPERWELD ALTA CAMADA (254 MICRONS) 5/8" X 2,40.</t>
  </si>
  <si>
    <t>MOLDE HCL-5/8''.50-5 (GYE-16Y3)</t>
  </si>
  <si>
    <t>PARAFUSO FENDA EM AÇO INOX AUTOATARRACHANTE 4,2 X 32 MM</t>
  </si>
  <si>
    <t>POLIURETANO PARA VEDAÇÃO EM BISNAGA 300ML.</t>
  </si>
  <si>
    <t>PRESILHA EM LATÃO PARA CABO DE COBRE 35MM, FURO 5MM.</t>
  </si>
  <si>
    <t>TERMINAL AÉREO EM AÇO GALVANIZADO A FOGO H=300MM (REF.: TEL-5124)</t>
  </si>
  <si>
    <t>TOMADA NA COR VERMELHA, PADRÃO ABNT,  NBR 14.136, 10A - 250V, SEM PLACA.</t>
  </si>
  <si>
    <t>CABO CCI-60 DOIS PARES, COM CAPA DE PVC NA COR CINZA.</t>
  </si>
  <si>
    <t>CONDULETE DE ALUMÍNIO FUNDIDO TIPO VARIÁVEL, 40MM, COM TAMPA CEGA. (REF.: WETZEL OU EQUIVALENTE).</t>
  </si>
  <si>
    <t>CENTRAL DE ALARME CONTRA INTRUSÃO.</t>
  </si>
  <si>
    <t>SENSOR DE PRESENÇA DO TIPO INFRA VERMELHO.</t>
  </si>
  <si>
    <t>SENSOR DE PRESENÇA SENSÍVEL A PEQUENOS ANIMAIS, DO TIPO INFRAVERMELHO.</t>
  </si>
  <si>
    <t>SIRENE - INSTALAÇÃO EXTERNA (SISTEMA DE ALARME).</t>
  </si>
  <si>
    <t>TECLADO PARA SISTEMA DE ALARME.</t>
  </si>
  <si>
    <t>CABO DE COBRE  #2,5MM² COM ISOLAÇÃO TERMOPLÁSTICO NÃO HALOGENADO E COM BAIXA EMISSÃO DE FUMAÇA, 70°C 750V, CLASSE 5 DE ENCORDOAMENTO</t>
  </si>
  <si>
    <t>03.01</t>
  </si>
  <si>
    <t>03.01.01</t>
  </si>
  <si>
    <t>03.02</t>
  </si>
  <si>
    <t>03.01.02</t>
  </si>
  <si>
    <t>03.01.03</t>
  </si>
  <si>
    <t>03.01.04</t>
  </si>
  <si>
    <t>03.01.05</t>
  </si>
  <si>
    <t>03.01.06</t>
  </si>
  <si>
    <t>03.01.07</t>
  </si>
  <si>
    <t>03.01.08</t>
  </si>
  <si>
    <t>03.01.09</t>
  </si>
  <si>
    <t>03.01.10</t>
  </si>
  <si>
    <t>03.01.11</t>
  </si>
  <si>
    <t>03.01.12</t>
  </si>
  <si>
    <t>03.01.13</t>
  </si>
  <si>
    <t>03.01.14</t>
  </si>
  <si>
    <t>03.01.15</t>
  </si>
  <si>
    <t>03.02.01</t>
  </si>
  <si>
    <t>03.02.02</t>
  </si>
  <si>
    <t>03.02.03</t>
  </si>
  <si>
    <t>03.02.04</t>
  </si>
  <si>
    <t>03.02.05</t>
  </si>
  <si>
    <t>03.02.06</t>
  </si>
  <si>
    <t>03.02.07</t>
  </si>
  <si>
    <t>03.02.08</t>
  </si>
  <si>
    <t>03.02.09</t>
  </si>
  <si>
    <t>03.02.10</t>
  </si>
  <si>
    <t>03.02.11</t>
  </si>
  <si>
    <t>03.02.12</t>
  </si>
  <si>
    <t>03.02.13</t>
  </si>
  <si>
    <t>03.02.14</t>
  </si>
  <si>
    <t>03.02.15</t>
  </si>
  <si>
    <t>03.02.16</t>
  </si>
  <si>
    <t>03.02.17</t>
  </si>
  <si>
    <t>03.02.18</t>
  </si>
  <si>
    <t>03.02.19</t>
  </si>
  <si>
    <t>03.02.20</t>
  </si>
  <si>
    <t>03.02.21</t>
  </si>
  <si>
    <t>03.02.22</t>
  </si>
  <si>
    <t>03.02.23</t>
  </si>
  <si>
    <t>03.02.24</t>
  </si>
  <si>
    <t>03.02.25</t>
  </si>
  <si>
    <t>03.02.26</t>
  </si>
  <si>
    <t>03.02.27</t>
  </si>
  <si>
    <t>03.02.28</t>
  </si>
  <si>
    <t>03.03</t>
  </si>
  <si>
    <t>03.03.01</t>
  </si>
  <si>
    <t>03.03.02</t>
  </si>
  <si>
    <t>03.03.03</t>
  </si>
  <si>
    <t>03.03.04</t>
  </si>
  <si>
    <t>03.03.05</t>
  </si>
  <si>
    <t>03.03.06</t>
  </si>
  <si>
    <t>03.03.07</t>
  </si>
  <si>
    <t>03.03.08</t>
  </si>
  <si>
    <t>03.03.09</t>
  </si>
  <si>
    <t>03.03.10</t>
  </si>
  <si>
    <t>03.03.11</t>
  </si>
  <si>
    <t>03.03.12</t>
  </si>
  <si>
    <t>03.03.13</t>
  </si>
  <si>
    <t>03.03.14</t>
  </si>
  <si>
    <t>03.03.15</t>
  </si>
  <si>
    <t>03.03.16</t>
  </si>
  <si>
    <t>03.03.17</t>
  </si>
  <si>
    <t>03.03.18</t>
  </si>
  <si>
    <t>03.03.19</t>
  </si>
  <si>
    <t>03.03.20</t>
  </si>
  <si>
    <t>03.03.21</t>
  </si>
  <si>
    <t>03.03.22</t>
  </si>
  <si>
    <t>03.03.23</t>
  </si>
  <si>
    <t>03.03.24</t>
  </si>
  <si>
    <t>03.03.25</t>
  </si>
  <si>
    <t>03.03.26</t>
  </si>
  <si>
    <t>03.03.27</t>
  </si>
  <si>
    <t>03.03.28</t>
  </si>
  <si>
    <t>03.04</t>
  </si>
  <si>
    <t>03.04.01</t>
  </si>
  <si>
    <t>03.04.02</t>
  </si>
  <si>
    <t>03.04.03</t>
  </si>
  <si>
    <t>03.04.04</t>
  </si>
  <si>
    <t>03.04.05</t>
  </si>
  <si>
    <t>03.04.06</t>
  </si>
  <si>
    <t>03.04.07</t>
  </si>
  <si>
    <t>03.04.08</t>
  </si>
  <si>
    <t>03.04.09</t>
  </si>
  <si>
    <t>03.04.10</t>
  </si>
  <si>
    <t>03.04.11</t>
  </si>
  <si>
    <t>03.04.12</t>
  </si>
  <si>
    <t>03.04.13</t>
  </si>
  <si>
    <t>03.04.14</t>
  </si>
  <si>
    <t>03.05</t>
  </si>
  <si>
    <t>03.05.01</t>
  </si>
  <si>
    <t>03.05.02</t>
  </si>
  <si>
    <t>03.05.03</t>
  </si>
  <si>
    <t>03.05.04</t>
  </si>
  <si>
    <t>03.05.05</t>
  </si>
  <si>
    <t>03.05.06</t>
  </si>
  <si>
    <t>03.05.07</t>
  </si>
  <si>
    <t>03.05.08</t>
  </si>
  <si>
    <t>03.05.09</t>
  </si>
  <si>
    <t>03.05.10</t>
  </si>
  <si>
    <t>03.05.11</t>
  </si>
  <si>
    <t>03.05.12</t>
  </si>
  <si>
    <t>03.05.13</t>
  </si>
  <si>
    <t>03.05.14</t>
  </si>
  <si>
    <t>CONST. CIVIL:</t>
  </si>
  <si>
    <t>ILUMINAÇÃO</t>
  </si>
  <si>
    <t>03.02.29</t>
  </si>
  <si>
    <t>03.02.30</t>
  </si>
  <si>
    <t>03.02.31</t>
  </si>
  <si>
    <t>03.02.32</t>
  </si>
  <si>
    <t>03.02.33</t>
  </si>
  <si>
    <t>03.02.34</t>
  </si>
  <si>
    <t>03.02.35</t>
  </si>
  <si>
    <t>03.02.36</t>
  </si>
  <si>
    <t>03.02.37</t>
  </si>
  <si>
    <t>03.02.38</t>
  </si>
  <si>
    <t>03.02.39</t>
  </si>
  <si>
    <t>03.02.40</t>
  </si>
  <si>
    <t>03.02.41</t>
  </si>
  <si>
    <t>03.02.42</t>
  </si>
  <si>
    <t>03.02.43</t>
  </si>
  <si>
    <t>03.02.44</t>
  </si>
  <si>
    <t>03.02.45</t>
  </si>
  <si>
    <t>03.02.46</t>
  </si>
  <si>
    <t>03.02.47</t>
  </si>
  <si>
    <t>03.02.48</t>
  </si>
  <si>
    <t>03.02.49</t>
  </si>
  <si>
    <t>03.02.50</t>
  </si>
  <si>
    <t>03.02.51</t>
  </si>
  <si>
    <t>03.02.52</t>
  </si>
  <si>
    <t>03.02.53</t>
  </si>
  <si>
    <t>03.02.54</t>
  </si>
  <si>
    <t>03.02.55</t>
  </si>
  <si>
    <t>03.02.56</t>
  </si>
  <si>
    <t>03.02.57</t>
  </si>
  <si>
    <t>03.02.58</t>
  </si>
  <si>
    <t>03.02.59</t>
  </si>
  <si>
    <t>03.02.60</t>
  </si>
  <si>
    <t>03.02.61</t>
  </si>
  <si>
    <t>03.02.62</t>
  </si>
  <si>
    <t>03.02.63</t>
  </si>
  <si>
    <t>03.02.64</t>
  </si>
  <si>
    <t>03.02.65</t>
  </si>
  <si>
    <t>03.02.66</t>
  </si>
  <si>
    <t>03.02.67</t>
  </si>
  <si>
    <t>03.02.68</t>
  </si>
  <si>
    <t>03.02.69</t>
  </si>
  <si>
    <t>03.02.70</t>
  </si>
  <si>
    <t>03.02.71</t>
  </si>
  <si>
    <t>03.02.72</t>
  </si>
  <si>
    <t>03.02.73</t>
  </si>
  <si>
    <t>03.02.74</t>
  </si>
  <si>
    <t>03.02.75</t>
  </si>
  <si>
    <t>03.02.76</t>
  </si>
  <si>
    <t>03.02.77</t>
  </si>
  <si>
    <t>03.02.78</t>
  </si>
  <si>
    <t>03.02.79</t>
  </si>
  <si>
    <t>03.02.80</t>
  </si>
  <si>
    <t>03.02.81</t>
  </si>
  <si>
    <t>03.02.82</t>
  </si>
  <si>
    <t>03.02.83</t>
  </si>
  <si>
    <t>03.02.84</t>
  </si>
  <si>
    <t>03.02.85</t>
  </si>
  <si>
    <t>03.02.86</t>
  </si>
  <si>
    <t>03.02.87</t>
  </si>
  <si>
    <t>03.02.88</t>
  </si>
  <si>
    <t>03.02.89</t>
  </si>
  <si>
    <t>03.02.90</t>
  </si>
  <si>
    <t>03.02.91</t>
  </si>
  <si>
    <t>03.02.92</t>
  </si>
  <si>
    <t>03.02.93</t>
  </si>
  <si>
    <t>03.02.94</t>
  </si>
  <si>
    <t>03.02.95</t>
  </si>
  <si>
    <t>03.02.96</t>
  </si>
  <si>
    <t>03.02.97</t>
  </si>
  <si>
    <t>03.02.98</t>
  </si>
  <si>
    <t>03.02.99</t>
  </si>
  <si>
    <t>03.02.100</t>
  </si>
  <si>
    <t>03.02.101</t>
  </si>
  <si>
    <t>03.02.102</t>
  </si>
  <si>
    <t>03.04.15</t>
  </si>
  <si>
    <t>03.04.16</t>
  </si>
  <si>
    <t>03.04.17</t>
  </si>
  <si>
    <t>03.04.18</t>
  </si>
  <si>
    <t>03.04.19</t>
  </si>
  <si>
    <t>03.04.20</t>
  </si>
  <si>
    <t>03.04.21</t>
  </si>
  <si>
    <t>03.04.22</t>
  </si>
  <si>
    <t>03.04.23</t>
  </si>
  <si>
    <t>03.04.24</t>
  </si>
  <si>
    <t>03.04.25</t>
  </si>
  <si>
    <t>03.04.26</t>
  </si>
  <si>
    <t>03.04.27</t>
  </si>
  <si>
    <t>03.04.28</t>
  </si>
  <si>
    <t>03.04.29</t>
  </si>
  <si>
    <t>03.04.30</t>
  </si>
  <si>
    <t>03.04.31</t>
  </si>
  <si>
    <t>03.04.32</t>
  </si>
  <si>
    <t>03.04.33</t>
  </si>
  <si>
    <t>03.04.34</t>
  </si>
  <si>
    <t>03.04.35</t>
  </si>
  <si>
    <t>03.04.36</t>
  </si>
  <si>
    <t>03.04.37</t>
  </si>
  <si>
    <t>03.04.38</t>
  </si>
  <si>
    <t>03.04.39</t>
  </si>
  <si>
    <t>03.04.40</t>
  </si>
  <si>
    <t>03.04.41</t>
  </si>
  <si>
    <t>03.04.42</t>
  </si>
  <si>
    <t>03.04.43</t>
  </si>
  <si>
    <t>03.04.44</t>
  </si>
  <si>
    <t>03.04.45</t>
  </si>
  <si>
    <t>03.04.46</t>
  </si>
  <si>
    <t>03.04.47</t>
  </si>
  <si>
    <t>03.04.48</t>
  </si>
  <si>
    <t>03.04.49</t>
  </si>
  <si>
    <t>03.04.50</t>
  </si>
  <si>
    <t>03.04.51</t>
  </si>
  <si>
    <t>03.04.52</t>
  </si>
  <si>
    <t>03.04.53</t>
  </si>
  <si>
    <t>03.04.54</t>
  </si>
  <si>
    <t>03.04.55</t>
  </si>
  <si>
    <t>03.04.56</t>
  </si>
  <si>
    <t>03.04.57</t>
  </si>
  <si>
    <t>03.04.58</t>
  </si>
  <si>
    <t>03.04.59</t>
  </si>
  <si>
    <t>03.04.60</t>
  </si>
  <si>
    <t>03.04.61</t>
  </si>
  <si>
    <t>03.04.62</t>
  </si>
  <si>
    <t>03.04.63</t>
  </si>
  <si>
    <t>03.04.64</t>
  </si>
  <si>
    <t>03.04.65</t>
  </si>
  <si>
    <t>03.04.66</t>
  </si>
  <si>
    <t>03.04.67</t>
  </si>
  <si>
    <t>03.04.68</t>
  </si>
  <si>
    <t>03.04.69</t>
  </si>
  <si>
    <t>03.04.70</t>
  </si>
  <si>
    <t>03.04.71</t>
  </si>
  <si>
    <t>03.04.72</t>
  </si>
  <si>
    <t>03.04.73</t>
  </si>
  <si>
    <t>03.04.74</t>
  </si>
  <si>
    <t>03.04.75</t>
  </si>
  <si>
    <t>03.04.76</t>
  </si>
  <si>
    <t>03.04.77</t>
  </si>
  <si>
    <t>03.04.78</t>
  </si>
  <si>
    <t>03.04.79</t>
  </si>
  <si>
    <t>03.04.80</t>
  </si>
  <si>
    <t>03.04.81</t>
  </si>
  <si>
    <t>03.04.82</t>
  </si>
  <si>
    <t>03.06</t>
  </si>
  <si>
    <t>03.06.01</t>
  </si>
  <si>
    <t>03.06.02</t>
  </si>
  <si>
    <t>03.06.03</t>
  </si>
  <si>
    <t>03.06.04</t>
  </si>
  <si>
    <t>03.06.05</t>
  </si>
  <si>
    <t>03.06.06</t>
  </si>
  <si>
    <t>03.06.07</t>
  </si>
  <si>
    <t>03.06.08</t>
  </si>
  <si>
    <t>03.06.09</t>
  </si>
  <si>
    <t>03.06.10</t>
  </si>
  <si>
    <t>03.06.11</t>
  </si>
  <si>
    <t>03.06.12</t>
  </si>
  <si>
    <t>03.06.13</t>
  </si>
  <si>
    <t>03.06.14</t>
  </si>
  <si>
    <t>03.06.15</t>
  </si>
  <si>
    <t>03.06.16</t>
  </si>
  <si>
    <t>03.06.17</t>
  </si>
  <si>
    <r>
      <t xml:space="preserve">BDI
</t>
    </r>
    <r>
      <rPr>
        <i/>
        <sz val="8"/>
        <rFont val="Calibri"/>
        <family val="2"/>
      </rPr>
      <t>(CONFORME ACÓRDÃO Nº 2622/13 e LEI Nº 13.161 DE 31/08/15) -  SETOP</t>
    </r>
  </si>
  <si>
    <t>PREÇO TOTAL C/ BDI</t>
  </si>
  <si>
    <t>04.01</t>
  </si>
  <si>
    <t>04.02</t>
  </si>
  <si>
    <t>ILUMINAÇÃO, INSTALAÇÕES ELÉTRICAS, SEGURANÇA, TELECOMUNICAÇÕES, SONORIZAÇÃO E SPDA</t>
  </si>
  <si>
    <t>m²</t>
  </si>
  <si>
    <t>DEMOLIÇÃO DE PISO PARA INSTALAÇÕES ELÉTRICAS</t>
  </si>
  <si>
    <t>DEMOLIÇÃO DE FORRO PARA INSTALAÇÕES ELÉTRICAS</t>
  </si>
  <si>
    <t>ALUGUEL DE CONTAINER PARA ESCRITÓRIO DE OBRA C/ SANITÁRIO</t>
  </si>
  <si>
    <t>un/mês</t>
  </si>
  <si>
    <t>DIVERSOS E ENTREGA DA OBRA</t>
  </si>
  <si>
    <t>RECOMPOSIÇÕES GERAIS</t>
  </si>
  <si>
    <t>CAIXA DE PASSAGEM 30X30CM, COM TAMPA EM CONCRETO E FUNDO DE BRITA</t>
  </si>
  <si>
    <t>ANDAIMES</t>
  </si>
  <si>
    <t>DEMOLIÇÕES</t>
  </si>
  <si>
    <t>ESCAVAÇÕES E REATERRO</t>
  </si>
  <si>
    <t>ESCAVAÇÃO MANUAL DE VALAS PARA INSTALAÇÕES ELÉTRICAS</t>
  </si>
  <si>
    <t>REATERRO DE VALAS</t>
  </si>
  <si>
    <t>m³</t>
  </si>
  <si>
    <t>RECOMPOSIÇÕES DE PISO</t>
  </si>
  <si>
    <t>RECOMPOSIÇÕES DE ALVENARIA (EMBOÇO/ REBOCO)</t>
  </si>
  <si>
    <t>PINTURA DE PAREDES</t>
  </si>
  <si>
    <t>PINTURAS DE TETO</t>
  </si>
  <si>
    <t>RECOMPOSIÇÕES DE FORRO DE GESSO</t>
  </si>
  <si>
    <t>02.01.01</t>
  </si>
  <si>
    <t>02.01.02</t>
  </si>
  <si>
    <t>02.02.01</t>
  </si>
  <si>
    <t>02.02.02</t>
  </si>
  <si>
    <t>02.02.03</t>
  </si>
  <si>
    <t>02.03.01</t>
  </si>
  <si>
    <t>02.03.02</t>
  </si>
  <si>
    <t>04.01.01</t>
  </si>
  <si>
    <t>04.01.02</t>
  </si>
  <si>
    <t>04.01.03</t>
  </si>
  <si>
    <t>04.01.04</t>
  </si>
  <si>
    <t>04.01.05</t>
  </si>
  <si>
    <t>04.02.01</t>
  </si>
  <si>
    <t>TAPUME DE CHAPA DE MADEIRA COMPENSADA, E= 6MM, COM PINTURA A CAL E REAPROVEITAMENTO DE 2X</t>
  </si>
  <si>
    <t>REVISÃO:</t>
  </si>
  <si>
    <t>EXECUÇÃO DE RASGO EM ALVENARIAS PARA INSTALAÇÕES ELÉTRICAS</t>
  </si>
  <si>
    <t>03.01.16</t>
  </si>
  <si>
    <t>03.01.17</t>
  </si>
  <si>
    <t>03.01.18</t>
  </si>
  <si>
    <t>03.01.19</t>
  </si>
  <si>
    <t>03.01.20</t>
  </si>
  <si>
    <t>03.01.21</t>
  </si>
  <si>
    <t>03.01.22</t>
  </si>
  <si>
    <t>03.01.23</t>
  </si>
  <si>
    <t>03.01.24</t>
  </si>
  <si>
    <t>03.01.25</t>
  </si>
  <si>
    <t>03.01.26</t>
  </si>
  <si>
    <t>03.01.27</t>
  </si>
  <si>
    <t>03.01.28</t>
  </si>
  <si>
    <t>03.01.29</t>
  </si>
  <si>
    <t>03.01.30</t>
  </si>
  <si>
    <t>03.01.31</t>
  </si>
  <si>
    <t>PROJETOR RGB</t>
  </si>
  <si>
    <t>POSTE P/ PROJETOR - 4 MTS</t>
  </si>
  <si>
    <t>CONTROLE REMOTO SLIM INFRA VERMELHO</t>
  </si>
  <si>
    <t>SUPORTE P/ PROJETOR</t>
  </si>
  <si>
    <t>03.01.32</t>
  </si>
  <si>
    <t>LED STH 6531/27 GU10 DICROICA 6W 2700K</t>
  </si>
  <si>
    <t>BULBO LED 9W E27 BIVOLT 2700K</t>
  </si>
  <si>
    <t>NARROW COMPONENTE LUZ DIRETA P/ ILED S - METRO LINEAR</t>
  </si>
  <si>
    <t>NARROW PERFIL METRO LINEAR</t>
  </si>
  <si>
    <t>ACESSORIO CANOPLAD140MM COM 1,5 METROSCRISTAL 4X1MM</t>
  </si>
  <si>
    <t>ACESSORIO MICROCANOPLA CONICA DE REGULAGEM COM 1,5 METROS CABO DE ACO ?1MM</t>
  </si>
  <si>
    <t>OSBY MODULO DE EMBUTIR 65X65MM ILED 411 127V</t>
  </si>
  <si>
    <t>ILED-R 500 39G PARA D=50MM C/ DRIVER NÃO DIMERIZÁVEL INCLUSO</t>
  </si>
  <si>
    <t>SQUARE PERFIL ARANDELA FOCO DUPLO ABERTO /ABERTO 85X157 H=161 MM 2 X I-LED 410 110V</t>
  </si>
  <si>
    <t>SQUARE PERFIL ARANDELA FOCO UNICO ABERTO 85X157 H=161 MM 1 X I-LED 410 110V</t>
  </si>
  <si>
    <t>PEN SPOT ILED 500 18G D=38X65MM C/ DRIVER INCLUSO S/ BASE</t>
  </si>
  <si>
    <t>ACESSORIO FONTE DE ALIMENTACAO P/ I-LED-S 500 E I-LED-S 1000 30W 12V 100-240VAC</t>
  </si>
  <si>
    <t>TWIST SPOT DE PISO D38 X 160 MM ILED 411 15O - 127V</t>
  </si>
  <si>
    <t>ACESSORIO FONTE DE ALIMENTACAO P/ I-LEDS-S 2000 60W 24V 100-240VAC</t>
  </si>
  <si>
    <t>ACESSORIO FONTE DE ALIMENTACAO P/ I-LEDS-S 2000 100W 24V 100-240VAC</t>
  </si>
  <si>
    <t>ACESSORIO FONTE DE ALIMENTACAO P/ I-LEDS-S 2000 200W 24V 100-240VAC</t>
  </si>
  <si>
    <t>I-LED-S 500 7,2W/M 2700K 12 VOLTS L = 10MM - METRO LINEAR</t>
  </si>
  <si>
    <t>I-LED-S 2000 28,8W/M 2700K 24 VOLTS L=16MM - METRO LINEAR</t>
  </si>
  <si>
    <t>IT PLAFON DE SOBREPOR/ ARANDELA LUZ DIFUSA 120X120MM H=83MM I-LED 610 - 127V</t>
  </si>
  <si>
    <t>IT PLAFON DE SOBREPOR/ ARANDELA LUZ FOCO 120X120MM H=83MM 1XGZ10</t>
  </si>
  <si>
    <t>CROSS INTERIOR 137X200MM 137X200MM PAR16 GZ10 127/220V 1X50W</t>
  </si>
  <si>
    <t>ACESSORIO FILTRO DIFUSOR D=35MM AZUL MOON LIGHT + MOLA FIXAÇAO</t>
  </si>
  <si>
    <t>ACESSORIO FILTRO DIFUSOR D=35MM AZUL PLANETA + MOLA FIXAÇAO</t>
  </si>
  <si>
    <t>ACESSORIO FILTRO DIFUSOR D=35MM GOLDEN AMBAR + MOLA FIXAÇAO</t>
  </si>
  <si>
    <t>ACESSORIO FILTRO DIFUSOR D=35MM ROSA SURPRESA + MOLA FIXAÇAO</t>
  </si>
  <si>
    <t>ACESSORIO FILTRO DIFUSOR D=35MM VERMELHO SANGUE + MOLA FIXAÇAO</t>
  </si>
  <si>
    <t xml:space="preserve">ICE PLAFON DE SOBREPOR/ ARANDELA 250X250MM H=100MM FLUOR. ELETRONICA 1 X 23W </t>
  </si>
  <si>
    <t>R1</t>
  </si>
  <si>
    <t>ÓRGÃO:</t>
  </si>
  <si>
    <t>LOCAL:</t>
  </si>
</sst>
</file>

<file path=xl/styles.xml><?xml version="1.0" encoding="utf-8"?>
<styleSheet xmlns="http://schemas.openxmlformats.org/spreadsheetml/2006/main">
  <numFmts count="6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* #,##0_);_(* \(#,##0\);_(* &quot;-&quot;_);_(@_)"/>
    <numFmt numFmtId="176" formatCode="_(&quot;R$&quot;* #,##0.00_);_(&quot;R$&quot;* \(#,##0.00\);_(&quot;R$&quot;* &quot;-&quot;??_);_(@_)"/>
    <numFmt numFmtId="177" formatCode="_(* #,##0.00_);_(* \(#,##0.00\);_(* &quot;-&quot;??_);_(@_)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&quot;R$ &quot;* #,##0.00_);_(&quot;R$ &quot;* \(#,##0.00\);_(&quot;R$ &quot;* &quot;-&quot;??_);_(@_)"/>
    <numFmt numFmtId="184" formatCode="[$-416]General"/>
    <numFmt numFmtId="185" formatCode="[$-416]0.00%"/>
    <numFmt numFmtId="186" formatCode="[$-416]mmm/yy"/>
    <numFmt numFmtId="187" formatCode="#,##0.00&quot; &quot;;&quot;-&quot;#,##0.00&quot; &quot;;&quot; -&quot;#&quot; &quot;;@&quot; &quot;"/>
    <numFmt numFmtId="188" formatCode="[$R$-416]&quot; &quot;#,##0.00;&quot;-&quot;[$R$-416]&quot; &quot;#,##0.00"/>
    <numFmt numFmtId="189" formatCode="_-* #,##0.000_-;\-* #,##0.000_-;_-* &quot;-&quot;??_-;_-@_-"/>
    <numFmt numFmtId="190" formatCode="_-* #,##0.0_-;\-* #,##0.0_-;_-* &quot;-&quot;??_-;_-@_-"/>
    <numFmt numFmtId="191" formatCode="_-* #,##0_-;\-* #,##0_-;_-* &quot;-&quot;??_-;_-@_-"/>
    <numFmt numFmtId="192" formatCode="&quot;Sim&quot;;&quot;Sim&quot;;&quot;Não&quot;"/>
    <numFmt numFmtId="193" formatCode="&quot;Verdadeiro&quot;;&quot;Verdadeiro&quot;;&quot;Falso&quot;"/>
    <numFmt numFmtId="194" formatCode="&quot;Ativar&quot;;&quot;Ativar&quot;;&quot;Desativar&quot;"/>
    <numFmt numFmtId="195" formatCode="[$€-2]\ #,##0.00_);[Red]\([$€-2]\ #,##0.00\)"/>
    <numFmt numFmtId="196" formatCode="#,##0.0&quot; &quot;;&quot;-&quot;#,##0.0&quot; &quot;;&quot; -&quot;#&quot; &quot;;@&quot; &quot;"/>
    <numFmt numFmtId="197" formatCode="#,##0&quot; &quot;;&quot;-&quot;#,##0&quot; &quot;;&quot; -&quot;#&quot; &quot;;@&quot; &quot;"/>
    <numFmt numFmtId="198" formatCode="0.0%"/>
    <numFmt numFmtId="199" formatCode="&quot;Ativado&quot;;&quot;Ativado&quot;;&quot;Desativado&quot;"/>
    <numFmt numFmtId="200" formatCode="[$-416]dddd\,\ d&quot; de &quot;mmmm&quot; de &quot;yyyy"/>
    <numFmt numFmtId="201" formatCode="#,##0.00;[Red]#,##0.00"/>
    <numFmt numFmtId="202" formatCode="0.0"/>
    <numFmt numFmtId="203" formatCode="#,##0.0"/>
    <numFmt numFmtId="204" formatCode="#,##0.000"/>
    <numFmt numFmtId="205" formatCode="#,##0.0000"/>
    <numFmt numFmtId="206" formatCode="0.000"/>
    <numFmt numFmtId="207" formatCode="&quot;R$&quot;\ #,##0.00"/>
    <numFmt numFmtId="208" formatCode="_(* #,##0.000_);_(* \(#,##0.000\);_(* &quot;-&quot;??_);_(@_)"/>
    <numFmt numFmtId="209" formatCode="_(* #,##0.0000_);_(* \(#,##0.0000\);_(* &quot;-&quot;??_);_(@_)"/>
    <numFmt numFmtId="210" formatCode="_(* #,##0.00000_);_(* \(#,##0.00000\);_(* &quot;-&quot;??_);_(@_)"/>
    <numFmt numFmtId="211" formatCode="_(* #,##0.000000_);_(* \(#,##0.000000\);_(* &quot;-&quot;??_);_(@_)"/>
    <numFmt numFmtId="212" formatCode="0.00000"/>
    <numFmt numFmtId="213" formatCode="_([$€]* #,##0.00_);_([$€]* \(#,##0.00\);_([$€]* &quot;-&quot;??_);_(@_)"/>
    <numFmt numFmtId="214" formatCode="General_)"/>
    <numFmt numFmtId="215" formatCode="&quot;R$&quot;#,##0.00"/>
  </numFmts>
  <fonts count="80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9"/>
      <name val="Arial Narrow"/>
      <family val="2"/>
    </font>
    <font>
      <sz val="10"/>
      <color indexed="8"/>
      <name val="Arial Narrow"/>
      <family val="2"/>
    </font>
    <font>
      <b/>
      <sz val="9"/>
      <name val="Cambria"/>
      <family val="1"/>
    </font>
    <font>
      <b/>
      <sz val="12"/>
      <name val="Cambria"/>
      <family val="1"/>
    </font>
    <font>
      <sz val="9"/>
      <color indexed="8"/>
      <name val="Cambria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sz val="8"/>
      <name val="Arial Narrow"/>
      <family val="2"/>
    </font>
    <font>
      <b/>
      <sz val="18"/>
      <name val="Cambria"/>
      <family val="1"/>
    </font>
    <font>
      <b/>
      <sz val="10"/>
      <name val="Arial"/>
      <family val="2"/>
    </font>
    <font>
      <i/>
      <sz val="8"/>
      <name val="Calibri"/>
      <family val="2"/>
    </font>
    <font>
      <sz val="9"/>
      <color indexed="8"/>
      <name val="Calibri"/>
      <family val="2"/>
    </font>
    <font>
      <sz val="9"/>
      <name val="Cambria"/>
      <family val="1"/>
    </font>
    <font>
      <b/>
      <i/>
      <sz val="16"/>
      <color indexed="8"/>
      <name val="Calibri"/>
      <family val="2"/>
    </font>
    <font>
      <u val="single"/>
      <sz val="11"/>
      <color indexed="39"/>
      <name val="Calibri"/>
      <family val="2"/>
    </font>
    <font>
      <sz val="11"/>
      <color indexed="14"/>
      <name val="Calibri"/>
      <family val="2"/>
    </font>
    <font>
      <sz val="10"/>
      <color indexed="8"/>
      <name val="Arial"/>
      <family val="2"/>
    </font>
    <font>
      <b/>
      <i/>
      <u val="single"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9"/>
      <color indexed="10"/>
      <name val="Cambria"/>
      <family val="1"/>
    </font>
    <font>
      <sz val="9"/>
      <color indexed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23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i/>
      <sz val="16"/>
      <color rgb="FF0000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i/>
      <u val="single"/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mbria"/>
      <family val="1"/>
    </font>
    <font>
      <sz val="9"/>
      <color rgb="FFFF0000"/>
      <name val="Cambria"/>
      <family val="1"/>
    </font>
    <font>
      <sz val="9"/>
      <color rgb="FFC00000"/>
      <name val="Calibri"/>
      <family val="2"/>
    </font>
    <font>
      <sz val="11"/>
      <color theme="0" tint="-0.4999699890613556"/>
      <name val="Calibri"/>
      <family val="2"/>
    </font>
    <font>
      <sz val="9"/>
      <color theme="1"/>
      <name val="Calibri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136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1" fillId="3" borderId="0" applyNumberFormat="0" applyBorder="0" applyAlignment="0" applyProtection="0"/>
    <xf numFmtId="0" fontId="54" fillId="4" borderId="0" applyNumberFormat="0" applyBorder="0" applyAlignment="0" applyProtection="0"/>
    <xf numFmtId="0" fontId="1" fillId="5" borderId="0" applyNumberFormat="0" applyBorder="0" applyAlignment="0" applyProtection="0"/>
    <xf numFmtId="0" fontId="54" fillId="6" borderId="0" applyNumberFormat="0" applyBorder="0" applyAlignment="0" applyProtection="0"/>
    <xf numFmtId="0" fontId="1" fillId="7" borderId="0" applyNumberFormat="0" applyBorder="0" applyAlignment="0" applyProtection="0"/>
    <xf numFmtId="0" fontId="54" fillId="8" borderId="0" applyNumberFormat="0" applyBorder="0" applyAlignment="0" applyProtection="0"/>
    <xf numFmtId="0" fontId="1" fillId="9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54" fillId="12" borderId="0" applyNumberFormat="0" applyBorder="0" applyAlignment="0" applyProtection="0"/>
    <xf numFmtId="0" fontId="1" fillId="13" borderId="0" applyNumberFormat="0" applyBorder="0" applyAlignment="0" applyProtection="0"/>
    <xf numFmtId="0" fontId="54" fillId="14" borderId="0" applyNumberFormat="0" applyBorder="0" applyAlignment="0" applyProtection="0"/>
    <xf numFmtId="0" fontId="1" fillId="15" borderId="0" applyNumberFormat="0" applyBorder="0" applyAlignment="0" applyProtection="0"/>
    <xf numFmtId="0" fontId="54" fillId="16" borderId="0" applyNumberFormat="0" applyBorder="0" applyAlignment="0" applyProtection="0"/>
    <xf numFmtId="0" fontId="1" fillId="17" borderId="0" applyNumberFormat="0" applyBorder="0" applyAlignment="0" applyProtection="0"/>
    <xf numFmtId="0" fontId="54" fillId="18" borderId="0" applyNumberFormat="0" applyBorder="0" applyAlignment="0" applyProtection="0"/>
    <xf numFmtId="0" fontId="1" fillId="19" borderId="0" applyNumberFormat="0" applyBorder="0" applyAlignment="0" applyProtection="0"/>
    <xf numFmtId="0" fontId="54" fillId="20" borderId="0" applyNumberFormat="0" applyBorder="0" applyAlignment="0" applyProtection="0"/>
    <xf numFmtId="0" fontId="1" fillId="9" borderId="0" applyNumberFormat="0" applyBorder="0" applyAlignment="0" applyProtection="0"/>
    <xf numFmtId="0" fontId="54" fillId="21" borderId="0" applyNumberFormat="0" applyBorder="0" applyAlignment="0" applyProtection="0"/>
    <xf numFmtId="0" fontId="1" fillId="15" borderId="0" applyNumberFormat="0" applyBorder="0" applyAlignment="0" applyProtection="0"/>
    <xf numFmtId="0" fontId="54" fillId="22" borderId="0" applyNumberFormat="0" applyBorder="0" applyAlignment="0" applyProtection="0"/>
    <xf numFmtId="0" fontId="1" fillId="23" borderId="0" applyNumberFormat="0" applyBorder="0" applyAlignment="0" applyProtection="0"/>
    <xf numFmtId="0" fontId="55" fillId="24" borderId="0" applyNumberFormat="0" applyBorder="0" applyAlignment="0" applyProtection="0"/>
    <xf numFmtId="0" fontId="8" fillId="25" borderId="0" applyNumberFormat="0" applyBorder="0" applyAlignment="0" applyProtection="0"/>
    <xf numFmtId="0" fontId="55" fillId="26" borderId="0" applyNumberFormat="0" applyBorder="0" applyAlignment="0" applyProtection="0"/>
    <xf numFmtId="0" fontId="8" fillId="17" borderId="0" applyNumberFormat="0" applyBorder="0" applyAlignment="0" applyProtection="0"/>
    <xf numFmtId="0" fontId="55" fillId="27" borderId="0" applyNumberFormat="0" applyBorder="0" applyAlignment="0" applyProtection="0"/>
    <xf numFmtId="0" fontId="8" fillId="19" borderId="0" applyNumberFormat="0" applyBorder="0" applyAlignment="0" applyProtection="0"/>
    <xf numFmtId="0" fontId="55" fillId="28" borderId="0" applyNumberFormat="0" applyBorder="0" applyAlignment="0" applyProtection="0"/>
    <xf numFmtId="0" fontId="8" fillId="29" borderId="0" applyNumberFormat="0" applyBorder="0" applyAlignment="0" applyProtection="0"/>
    <xf numFmtId="0" fontId="55" fillId="30" borderId="0" applyNumberFormat="0" applyBorder="0" applyAlignment="0" applyProtection="0"/>
    <xf numFmtId="0" fontId="8" fillId="31" borderId="0" applyNumberFormat="0" applyBorder="0" applyAlignment="0" applyProtection="0"/>
    <xf numFmtId="0" fontId="55" fillId="32" borderId="0" applyNumberFormat="0" applyBorder="0" applyAlignment="0" applyProtection="0"/>
    <xf numFmtId="0" fontId="8" fillId="33" borderId="0" applyNumberFormat="0" applyBorder="0" applyAlignment="0" applyProtection="0"/>
    <xf numFmtId="0" fontId="56" fillId="34" borderId="0" applyNumberFormat="0" applyBorder="0" applyAlignment="0" applyProtection="0"/>
    <xf numFmtId="0" fontId="9" fillId="7" borderId="0" applyNumberFormat="0" applyBorder="0" applyAlignment="0" applyProtection="0"/>
    <xf numFmtId="0" fontId="57" fillId="35" borderId="1" applyNumberFormat="0" applyAlignment="0" applyProtection="0"/>
    <xf numFmtId="0" fontId="10" fillId="36" borderId="2" applyNumberFormat="0" applyAlignment="0" applyProtection="0"/>
    <xf numFmtId="0" fontId="58" fillId="37" borderId="3" applyNumberFormat="0" applyAlignment="0" applyProtection="0"/>
    <xf numFmtId="0" fontId="11" fillId="38" borderId="4" applyNumberFormat="0" applyAlignment="0" applyProtection="0"/>
    <xf numFmtId="0" fontId="59" fillId="0" borderId="5" applyNumberFormat="0" applyFill="0" applyAlignment="0" applyProtection="0"/>
    <xf numFmtId="0" fontId="12" fillId="0" borderId="6" applyNumberFormat="0" applyFill="0" applyAlignment="0" applyProtection="0"/>
    <xf numFmtId="184" fontId="56" fillId="39" borderId="0" applyNumberFormat="0" applyBorder="0" applyAlignment="0" applyProtection="0"/>
    <xf numFmtId="184" fontId="56" fillId="39" borderId="0" applyNumberFormat="0" applyBorder="0" applyProtection="0">
      <alignment/>
    </xf>
    <xf numFmtId="0" fontId="55" fillId="40" borderId="0" applyNumberFormat="0" applyBorder="0" applyAlignment="0" applyProtection="0"/>
    <xf numFmtId="0" fontId="8" fillId="41" borderId="0" applyNumberFormat="0" applyBorder="0" applyAlignment="0" applyProtection="0"/>
    <xf numFmtId="0" fontId="55" fillId="42" borderId="0" applyNumberFormat="0" applyBorder="0" applyAlignment="0" applyProtection="0"/>
    <xf numFmtId="0" fontId="8" fillId="43" borderId="0" applyNumberFormat="0" applyBorder="0" applyAlignment="0" applyProtection="0"/>
    <xf numFmtId="0" fontId="55" fillId="44" borderId="0" applyNumberFormat="0" applyBorder="0" applyAlignment="0" applyProtection="0"/>
    <xf numFmtId="0" fontId="8" fillId="45" borderId="0" applyNumberFormat="0" applyBorder="0" applyAlignment="0" applyProtection="0"/>
    <xf numFmtId="0" fontId="55" fillId="46" borderId="0" applyNumberFormat="0" applyBorder="0" applyAlignment="0" applyProtection="0"/>
    <xf numFmtId="0" fontId="8" fillId="29" borderId="0" applyNumberFormat="0" applyBorder="0" applyAlignment="0" applyProtection="0"/>
    <xf numFmtId="0" fontId="55" fillId="47" borderId="0" applyNumberFormat="0" applyBorder="0" applyAlignment="0" applyProtection="0"/>
    <xf numFmtId="0" fontId="8" fillId="31" borderId="0" applyNumberFormat="0" applyBorder="0" applyAlignment="0" applyProtection="0"/>
    <xf numFmtId="0" fontId="55" fillId="48" borderId="0" applyNumberFormat="0" applyBorder="0" applyAlignment="0" applyProtection="0"/>
    <xf numFmtId="0" fontId="8" fillId="49" borderId="0" applyNumberFormat="0" applyBorder="0" applyAlignment="0" applyProtection="0"/>
    <xf numFmtId="0" fontId="60" fillId="50" borderId="1" applyNumberFormat="0" applyAlignment="0" applyProtection="0"/>
    <xf numFmtId="0" fontId="13" fillId="13" borderId="2" applyNumberFormat="0" applyAlignment="0" applyProtection="0"/>
    <xf numFmtId="213" fontId="24" fillId="0" borderId="0" applyFont="0" applyFill="0" applyBorder="0" applyAlignment="0" applyProtection="0"/>
    <xf numFmtId="187" fontId="1" fillId="0" borderId="0" applyFont="0" applyBorder="0" applyProtection="0">
      <alignment/>
    </xf>
    <xf numFmtId="187" fontId="1" fillId="0" borderId="0" applyFont="0" applyBorder="0" applyProtection="0">
      <alignment/>
    </xf>
    <xf numFmtId="0" fontId="24" fillId="0" borderId="0">
      <alignment/>
      <protection/>
    </xf>
    <xf numFmtId="184" fontId="1" fillId="0" borderId="0" applyNumberFormat="0" applyFont="0" applyFill="0" applyBorder="0" applyAlignment="0" applyProtection="0"/>
    <xf numFmtId="184" fontId="1" fillId="0" borderId="0" applyNumberFormat="0" applyFont="0" applyFill="0" applyBorder="0" applyAlignment="0" applyProtection="0"/>
    <xf numFmtId="184" fontId="61" fillId="0" borderId="0" applyNumberFormat="0" applyBorder="0" applyProtection="0">
      <alignment horizontal="center"/>
    </xf>
    <xf numFmtId="184" fontId="61" fillId="0" borderId="0" applyNumberFormat="0" applyBorder="0" applyProtection="0">
      <alignment horizontal="center" textRotation="90"/>
    </xf>
    <xf numFmtId="18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51" borderId="0" applyNumberFormat="0" applyBorder="0" applyAlignment="0" applyProtection="0"/>
    <xf numFmtId="0" fontId="14" fillId="5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64" fillId="52" borderId="0" applyNumberFormat="0" applyBorder="0" applyAlignment="0" applyProtection="0"/>
    <xf numFmtId="0" fontId="15" fillId="53" borderId="0" applyNumberFormat="0" applyBorder="0" applyAlignment="0" applyProtection="0"/>
    <xf numFmtId="0" fontId="24" fillId="0" borderId="0">
      <alignment/>
      <protection/>
    </xf>
    <xf numFmtId="0" fontId="65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65" fillId="0" borderId="0">
      <alignment/>
      <protection/>
    </xf>
    <xf numFmtId="0" fontId="54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54" borderId="7" applyNumberFormat="0" applyFont="0" applyAlignment="0" applyProtection="0"/>
    <xf numFmtId="0" fontId="24" fillId="55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4" fontId="66" fillId="0" borderId="0" applyNumberFormat="0" applyBorder="0" applyProtection="0">
      <alignment/>
    </xf>
    <xf numFmtId="188" fontId="66" fillId="0" borderId="0" applyBorder="0" applyProtection="0">
      <alignment/>
    </xf>
    <xf numFmtId="0" fontId="67" fillId="35" borderId="9" applyNumberFormat="0" applyAlignment="0" applyProtection="0"/>
    <xf numFmtId="0" fontId="16" fillId="36" borderId="10" applyNumberFormat="0" applyAlignment="0" applyProtection="0"/>
    <xf numFmtId="41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11" applyNumberFormat="0" applyFill="0" applyAlignment="0" applyProtection="0"/>
    <xf numFmtId="0" fontId="20" fillId="0" borderId="12" applyNumberFormat="0" applyFill="0" applyAlignment="0" applyProtection="0"/>
    <xf numFmtId="0" fontId="72" fillId="0" borderId="13" applyNumberFormat="0" applyFill="0" applyAlignment="0" applyProtection="0"/>
    <xf numFmtId="0" fontId="21" fillId="0" borderId="14" applyNumberFormat="0" applyFill="0" applyAlignment="0" applyProtection="0"/>
    <xf numFmtId="0" fontId="73" fillId="0" borderId="15" applyNumberFormat="0" applyFill="0" applyAlignment="0" applyProtection="0"/>
    <xf numFmtId="0" fontId="22" fillId="0" borderId="16" applyNumberFormat="0" applyFill="0" applyAlignment="0" applyProtection="0"/>
    <xf numFmtId="0" fontId="7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9" fontId="34" fillId="56" borderId="11" applyProtection="0">
      <alignment horizontal="center" vertical="center" wrapText="1"/>
    </xf>
    <xf numFmtId="0" fontId="74" fillId="0" borderId="17" applyNumberFormat="0" applyFill="0" applyAlignment="0" applyProtection="0"/>
    <xf numFmtId="0" fontId="23" fillId="0" borderId="18" applyNumberFormat="0" applyFill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5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2">
    <xf numFmtId="184" fontId="0" fillId="0" borderId="0" xfId="0" applyAlignment="1">
      <alignment/>
    </xf>
    <xf numFmtId="0" fontId="0" fillId="0" borderId="0" xfId="0" applyNumberFormat="1" applyAlignment="1">
      <alignment/>
    </xf>
    <xf numFmtId="184" fontId="6" fillId="0" borderId="0" xfId="0" applyFont="1" applyAlignment="1">
      <alignment vertical="top"/>
    </xf>
    <xf numFmtId="184" fontId="6" fillId="0" borderId="0" xfId="0" applyFont="1" applyAlignment="1">
      <alignment vertical="center"/>
    </xf>
    <xf numFmtId="184" fontId="6" fillId="0" borderId="0" xfId="0" applyFont="1" applyFill="1" applyAlignment="1">
      <alignment vertical="center"/>
    </xf>
    <xf numFmtId="184" fontId="75" fillId="0" borderId="0" xfId="0" applyFont="1" applyFill="1" applyAlignment="1">
      <alignment vertical="center"/>
    </xf>
    <xf numFmtId="184" fontId="76" fillId="0" borderId="0" xfId="0" applyFont="1" applyFill="1" applyAlignment="1">
      <alignment vertical="center"/>
    </xf>
    <xf numFmtId="49" fontId="26" fillId="0" borderId="0" xfId="0" applyNumberFormat="1" applyFont="1" applyFill="1" applyBorder="1" applyAlignment="1">
      <alignment horizontal="center" vertical="center"/>
    </xf>
    <xf numFmtId="49" fontId="26" fillId="0" borderId="19" xfId="0" applyNumberFormat="1" applyFont="1" applyFill="1" applyBorder="1" applyAlignment="1">
      <alignment horizontal="center" vertical="center"/>
    </xf>
    <xf numFmtId="43" fontId="27" fillId="57" borderId="20" xfId="132" applyFont="1" applyFill="1" applyBorder="1" applyAlignment="1">
      <alignment horizontal="center" vertical="center" wrapText="1"/>
    </xf>
    <xf numFmtId="49" fontId="28" fillId="58" borderId="20" xfId="0" applyNumberFormat="1" applyFont="1" applyFill="1" applyBorder="1" applyAlignment="1">
      <alignment horizontal="center" vertical="center" wrapText="1"/>
    </xf>
    <xf numFmtId="49" fontId="26" fillId="0" borderId="21" xfId="0" applyNumberFormat="1" applyFont="1" applyFill="1" applyBorder="1" applyAlignment="1">
      <alignment horizontal="center" vertical="center"/>
    </xf>
    <xf numFmtId="49" fontId="26" fillId="0" borderId="22" xfId="0" applyNumberFormat="1" applyFont="1" applyFill="1" applyBorder="1" applyAlignment="1">
      <alignment horizontal="center" vertical="center"/>
    </xf>
    <xf numFmtId="49" fontId="26" fillId="0" borderId="23" xfId="0" applyNumberFormat="1" applyFont="1" applyFill="1" applyBorder="1" applyAlignment="1">
      <alignment horizontal="center" vertical="center"/>
    </xf>
    <xf numFmtId="49" fontId="26" fillId="0" borderId="24" xfId="0" applyNumberFormat="1" applyFont="1" applyFill="1" applyBorder="1" applyAlignment="1">
      <alignment horizontal="center" vertical="center"/>
    </xf>
    <xf numFmtId="43" fontId="28" fillId="59" borderId="20" xfId="132" applyFont="1" applyFill="1" applyBorder="1" applyAlignment="1">
      <alignment horizontal="center" vertical="center"/>
    </xf>
    <xf numFmtId="184" fontId="28" fillId="59" borderId="20" xfId="0" applyFont="1" applyFill="1" applyBorder="1" applyAlignment="1">
      <alignment horizontal="center" vertical="center"/>
    </xf>
    <xf numFmtId="43" fontId="27" fillId="58" borderId="25" xfId="132" applyFont="1" applyFill="1" applyBorder="1" applyAlignment="1">
      <alignment horizontal="center" vertical="center"/>
    </xf>
    <xf numFmtId="43" fontId="28" fillId="58" borderId="20" xfId="132" applyFont="1" applyFill="1" applyBorder="1" applyAlignment="1">
      <alignment horizontal="center" vertical="center"/>
    </xf>
    <xf numFmtId="184" fontId="28" fillId="58" borderId="20" xfId="0" applyFont="1" applyFill="1" applyBorder="1" applyAlignment="1">
      <alignment horizontal="center" vertical="center"/>
    </xf>
    <xf numFmtId="43" fontId="28" fillId="0" borderId="0" xfId="132" applyFont="1" applyAlignment="1">
      <alignment horizontal="center" vertical="top"/>
    </xf>
    <xf numFmtId="184" fontId="28" fillId="0" borderId="0" xfId="0" applyFont="1" applyAlignment="1">
      <alignment horizontal="center" vertical="top"/>
    </xf>
    <xf numFmtId="184" fontId="27" fillId="59" borderId="20" xfId="0" applyFont="1" applyFill="1" applyBorder="1" applyAlignment="1">
      <alignment horizontal="left" vertical="center" wrapText="1"/>
    </xf>
    <xf numFmtId="184" fontId="27" fillId="58" borderId="20" xfId="0" applyFont="1" applyFill="1" applyBorder="1" applyAlignment="1">
      <alignment horizontal="left" vertical="center" wrapText="1"/>
    </xf>
    <xf numFmtId="184" fontId="28" fillId="0" borderId="0" xfId="0" applyFont="1" applyAlignment="1">
      <alignment horizontal="left" vertical="top" wrapText="1"/>
    </xf>
    <xf numFmtId="49" fontId="26" fillId="0" borderId="26" xfId="0" applyNumberFormat="1" applyFont="1" applyFill="1" applyBorder="1" applyAlignment="1">
      <alignment horizontal="left" vertical="center"/>
    </xf>
    <xf numFmtId="49" fontId="26" fillId="0" borderId="27" xfId="0" applyNumberFormat="1" applyFont="1" applyFill="1" applyBorder="1" applyAlignment="1">
      <alignment horizontal="left" vertical="center"/>
    </xf>
    <xf numFmtId="49" fontId="26" fillId="0" borderId="28" xfId="0" applyNumberFormat="1" applyFont="1" applyFill="1" applyBorder="1" applyAlignment="1">
      <alignment horizontal="left" vertical="center"/>
    </xf>
    <xf numFmtId="49" fontId="27" fillId="57" borderId="29" xfId="0" applyNumberFormat="1" applyFont="1" applyFill="1" applyBorder="1" applyAlignment="1">
      <alignment horizontal="left" vertical="center"/>
    </xf>
    <xf numFmtId="49" fontId="27" fillId="59" borderId="29" xfId="0" applyNumberFormat="1" applyFont="1" applyFill="1" applyBorder="1" applyAlignment="1">
      <alignment horizontal="left" vertical="center"/>
    </xf>
    <xf numFmtId="49" fontId="27" fillId="58" borderId="29" xfId="0" applyNumberFormat="1" applyFont="1" applyFill="1" applyBorder="1" applyAlignment="1">
      <alignment horizontal="left" vertical="center"/>
    </xf>
    <xf numFmtId="49" fontId="28" fillId="0" borderId="0" xfId="0" applyNumberFormat="1" applyFont="1" applyAlignment="1">
      <alignment horizontal="left" vertical="top"/>
    </xf>
    <xf numFmtId="184" fontId="28" fillId="59" borderId="20" xfId="0" applyFont="1" applyFill="1" applyBorder="1" applyAlignment="1">
      <alignment horizontal="center" vertical="center" wrapText="1"/>
    </xf>
    <xf numFmtId="184" fontId="28" fillId="58" borderId="20" xfId="0" applyFont="1" applyFill="1" applyBorder="1" applyAlignment="1">
      <alignment horizontal="center" vertical="center" wrapText="1"/>
    </xf>
    <xf numFmtId="43" fontId="28" fillId="0" borderId="20" xfId="132" applyFont="1" applyFill="1" applyBorder="1" applyAlignment="1">
      <alignment horizontal="center" vertical="center"/>
    </xf>
    <xf numFmtId="43" fontId="28" fillId="0" borderId="25" xfId="132" applyFont="1" applyFill="1" applyBorder="1" applyAlignment="1">
      <alignment horizontal="center" vertical="center"/>
    </xf>
    <xf numFmtId="184" fontId="76" fillId="60" borderId="0" xfId="0" applyFont="1" applyFill="1" applyAlignment="1">
      <alignment vertical="center"/>
    </xf>
    <xf numFmtId="184" fontId="6" fillId="60" borderId="0" xfId="0" applyFont="1" applyFill="1" applyAlignment="1">
      <alignment vertical="center"/>
    </xf>
    <xf numFmtId="49" fontId="27" fillId="61" borderId="29" xfId="0" applyNumberFormat="1" applyFont="1" applyFill="1" applyBorder="1" applyAlignment="1">
      <alignment horizontal="left" vertical="center"/>
    </xf>
    <xf numFmtId="184" fontId="28" fillId="62" borderId="20" xfId="0" applyFont="1" applyFill="1" applyBorder="1" applyAlignment="1">
      <alignment horizontal="center" vertical="center"/>
    </xf>
    <xf numFmtId="184" fontId="27" fillId="61" borderId="20" xfId="0" applyFont="1" applyFill="1" applyBorder="1" applyAlignment="1">
      <alignment horizontal="left" vertical="center" wrapText="1"/>
    </xf>
    <xf numFmtId="43" fontId="28" fillId="62" borderId="20" xfId="132" applyFont="1" applyFill="1" applyBorder="1" applyAlignment="1">
      <alignment horizontal="center" vertical="center"/>
    </xf>
    <xf numFmtId="43" fontId="27" fillId="62" borderId="25" xfId="132" applyFont="1" applyFill="1" applyBorder="1" applyAlignment="1">
      <alignment horizontal="center" vertical="center"/>
    </xf>
    <xf numFmtId="184" fontId="6" fillId="62" borderId="0" xfId="0" applyFont="1" applyFill="1" applyAlignment="1">
      <alignment vertical="center"/>
    </xf>
    <xf numFmtId="0" fontId="27" fillId="0" borderId="0" xfId="0" applyNumberFormat="1" applyFont="1" applyFill="1" applyBorder="1" applyAlignment="1">
      <alignment horizontal="left" vertical="center"/>
    </xf>
    <xf numFmtId="49" fontId="26" fillId="0" borderId="0" xfId="0" applyNumberFormat="1" applyFont="1" applyFill="1" applyBorder="1" applyAlignment="1">
      <alignment horizontal="left" vertical="center"/>
    </xf>
    <xf numFmtId="43" fontId="28" fillId="0" borderId="0" xfId="132" applyFont="1" applyFill="1" applyBorder="1" applyAlignment="1">
      <alignment horizontal="left" vertical="center"/>
    </xf>
    <xf numFmtId="49" fontId="5" fillId="0" borderId="21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 vertical="center"/>
    </xf>
    <xf numFmtId="49" fontId="4" fillId="0" borderId="30" xfId="0" applyNumberFormat="1" applyFont="1" applyFill="1" applyBorder="1" applyAlignment="1">
      <alignment vertical="center"/>
    </xf>
    <xf numFmtId="0" fontId="0" fillId="0" borderId="0" xfId="0" applyNumberFormat="1" applyAlignment="1">
      <alignment vertical="center"/>
    </xf>
    <xf numFmtId="10" fontId="30" fillId="58" borderId="31" xfId="0" applyNumberFormat="1" applyFont="1" applyFill="1" applyBorder="1" applyAlignment="1">
      <alignment vertical="center" wrapText="1"/>
    </xf>
    <xf numFmtId="10" fontId="30" fillId="58" borderId="32" xfId="0" applyNumberFormat="1" applyFont="1" applyFill="1" applyBorder="1" applyAlignment="1">
      <alignment vertical="center" wrapText="1"/>
    </xf>
    <xf numFmtId="10" fontId="30" fillId="58" borderId="33" xfId="0" applyNumberFormat="1" applyFont="1" applyFill="1" applyBorder="1" applyAlignment="1">
      <alignment vertical="center" wrapText="1"/>
    </xf>
    <xf numFmtId="43" fontId="0" fillId="0" borderId="0" xfId="0" applyNumberFormat="1" applyAlignment="1">
      <alignment vertical="center"/>
    </xf>
    <xf numFmtId="10" fontId="29" fillId="58" borderId="32" xfId="132" applyNumberFormat="1" applyFont="1" applyFill="1" applyBorder="1" applyAlignment="1">
      <alignment vertical="center" wrapText="1"/>
    </xf>
    <xf numFmtId="10" fontId="29" fillId="58" borderId="32" xfId="0" applyNumberFormat="1" applyFont="1" applyFill="1" applyBorder="1" applyAlignment="1">
      <alignment vertical="center" wrapText="1"/>
    </xf>
    <xf numFmtId="10" fontId="29" fillId="58" borderId="33" xfId="0" applyNumberFormat="1" applyFont="1" applyFill="1" applyBorder="1" applyAlignment="1">
      <alignment vertical="center" wrapText="1"/>
    </xf>
    <xf numFmtId="177" fontId="0" fillId="0" borderId="0" xfId="0" applyNumberFormat="1" applyAlignment="1">
      <alignment vertical="center"/>
    </xf>
    <xf numFmtId="10" fontId="30" fillId="0" borderId="31" xfId="0" applyNumberFormat="1" applyFont="1" applyFill="1" applyBorder="1" applyAlignment="1">
      <alignment vertical="center" wrapText="1"/>
    </xf>
    <xf numFmtId="10" fontId="29" fillId="0" borderId="31" xfId="132" applyNumberFormat="1" applyFont="1" applyFill="1" applyBorder="1" applyAlignment="1">
      <alignment vertical="center" wrapText="1"/>
    </xf>
    <xf numFmtId="10" fontId="29" fillId="0" borderId="31" xfId="0" applyNumberFormat="1" applyFont="1" applyFill="1" applyBorder="1" applyAlignment="1">
      <alignment vertical="center" wrapText="1"/>
    </xf>
    <xf numFmtId="10" fontId="29" fillId="0" borderId="34" xfId="0" applyNumberFormat="1" applyFont="1" applyFill="1" applyBorder="1" applyAlignment="1">
      <alignment vertical="center" wrapText="1"/>
    </xf>
    <xf numFmtId="10" fontId="30" fillId="0" borderId="32" xfId="0" applyNumberFormat="1" applyFont="1" applyFill="1" applyBorder="1" applyAlignment="1">
      <alignment vertical="center" wrapText="1"/>
    </xf>
    <xf numFmtId="43" fontId="30" fillId="0" borderId="32" xfId="132" applyFont="1" applyFill="1" applyBorder="1" applyAlignment="1">
      <alignment vertical="center" wrapText="1"/>
    </xf>
    <xf numFmtId="43" fontId="30" fillId="58" borderId="32" xfId="132" applyFont="1" applyFill="1" applyBorder="1" applyAlignment="1">
      <alignment vertical="center" wrapText="1"/>
    </xf>
    <xf numFmtId="10" fontId="30" fillId="0" borderId="20" xfId="0" applyNumberFormat="1" applyFont="1" applyFill="1" applyBorder="1" applyAlignment="1">
      <alignment vertical="center" wrapText="1"/>
    </xf>
    <xf numFmtId="207" fontId="30" fillId="0" borderId="20" xfId="132" applyNumberFormat="1" applyFont="1" applyFill="1" applyBorder="1" applyAlignment="1">
      <alignment vertical="center" wrapText="1"/>
    </xf>
    <xf numFmtId="184" fontId="76" fillId="63" borderId="0" xfId="0" applyFont="1" applyFill="1" applyAlignment="1">
      <alignment vertical="center"/>
    </xf>
    <xf numFmtId="43" fontId="77" fillId="0" borderId="0" xfId="132" applyFont="1" applyFill="1" applyBorder="1" applyAlignment="1">
      <alignment horizontal="left" vertical="center"/>
    </xf>
    <xf numFmtId="10" fontId="3" fillId="58" borderId="0" xfId="0" applyNumberFormat="1" applyFont="1" applyFill="1" applyBorder="1" applyAlignment="1">
      <alignment vertical="center" wrapText="1"/>
    </xf>
    <xf numFmtId="43" fontId="30" fillId="0" borderId="33" xfId="132" applyFont="1" applyFill="1" applyBorder="1" applyAlignment="1">
      <alignment vertical="center" wrapText="1"/>
    </xf>
    <xf numFmtId="43" fontId="30" fillId="58" borderId="33" xfId="132" applyFont="1" applyFill="1" applyBorder="1" applyAlignment="1">
      <alignment vertical="center" wrapText="1"/>
    </xf>
    <xf numFmtId="49" fontId="27" fillId="57" borderId="0" xfId="0" applyNumberFormat="1" applyFont="1" applyFill="1" applyBorder="1" applyAlignment="1">
      <alignment horizontal="left" vertical="center"/>
    </xf>
    <xf numFmtId="184" fontId="28" fillId="56" borderId="0" xfId="0" applyFont="1" applyFill="1" applyBorder="1" applyAlignment="1">
      <alignment horizontal="center" vertical="center"/>
    </xf>
    <xf numFmtId="184" fontId="27" fillId="57" borderId="0" xfId="0" applyFont="1" applyFill="1" applyBorder="1" applyAlignment="1">
      <alignment horizontal="left" vertical="center" wrapText="1"/>
    </xf>
    <xf numFmtId="43" fontId="28" fillId="56" borderId="0" xfId="132" applyFont="1" applyFill="1" applyBorder="1" applyAlignment="1">
      <alignment horizontal="center" vertical="center"/>
    </xf>
    <xf numFmtId="43" fontId="27" fillId="56" borderId="0" xfId="132" applyFont="1" applyFill="1" applyBorder="1" applyAlignment="1">
      <alignment horizontal="center" vertical="center"/>
    </xf>
    <xf numFmtId="43" fontId="27" fillId="57" borderId="35" xfId="132" applyFont="1" applyFill="1" applyBorder="1" applyAlignment="1">
      <alignment horizontal="center" vertical="center" wrapText="1"/>
    </xf>
    <xf numFmtId="43" fontId="27" fillId="58" borderId="35" xfId="132" applyFont="1" applyFill="1" applyBorder="1" applyAlignment="1">
      <alignment horizontal="center" vertical="center"/>
    </xf>
    <xf numFmtId="43" fontId="28" fillId="0" borderId="35" xfId="132" applyFont="1" applyFill="1" applyBorder="1" applyAlignment="1">
      <alignment horizontal="center" vertical="center"/>
    </xf>
    <xf numFmtId="43" fontId="27" fillId="62" borderId="35" xfId="132" applyFont="1" applyFill="1" applyBorder="1" applyAlignment="1">
      <alignment horizontal="center" vertical="center"/>
    </xf>
    <xf numFmtId="49" fontId="27" fillId="57" borderId="36" xfId="0" applyNumberFormat="1" applyFont="1" applyFill="1" applyBorder="1" applyAlignment="1">
      <alignment horizontal="left" vertical="center"/>
    </xf>
    <xf numFmtId="184" fontId="28" fillId="56" borderId="37" xfId="0" applyFont="1" applyFill="1" applyBorder="1" applyAlignment="1">
      <alignment horizontal="center" vertical="center"/>
    </xf>
    <xf numFmtId="184" fontId="27" fillId="57" borderId="37" xfId="0" applyFont="1" applyFill="1" applyBorder="1" applyAlignment="1">
      <alignment horizontal="left" vertical="center" wrapText="1"/>
    </xf>
    <xf numFmtId="43" fontId="28" fillId="56" borderId="37" xfId="132" applyFont="1" applyFill="1" applyBorder="1" applyAlignment="1">
      <alignment horizontal="center" vertical="center"/>
    </xf>
    <xf numFmtId="43" fontId="27" fillId="56" borderId="38" xfId="132" applyFont="1" applyFill="1" applyBorder="1" applyAlignment="1">
      <alignment horizontal="center" vertical="center"/>
    </xf>
    <xf numFmtId="43" fontId="27" fillId="56" borderId="39" xfId="132" applyFont="1" applyFill="1" applyBorder="1" applyAlignment="1">
      <alignment horizontal="center" vertical="center"/>
    </xf>
    <xf numFmtId="49" fontId="26" fillId="0" borderId="21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center" vertical="center" wrapText="1"/>
    </xf>
    <xf numFmtId="49" fontId="26" fillId="0" borderId="19" xfId="0" applyNumberFormat="1" applyFont="1" applyFill="1" applyBorder="1" applyAlignment="1">
      <alignment horizontal="center" vertical="center" wrapText="1"/>
    </xf>
    <xf numFmtId="184" fontId="27" fillId="57" borderId="20" xfId="0" applyFont="1" applyFill="1" applyBorder="1" applyAlignment="1">
      <alignment horizontal="center" vertical="center" wrapText="1"/>
    </xf>
    <xf numFmtId="184" fontId="28" fillId="62" borderId="20" xfId="0" applyFont="1" applyFill="1" applyBorder="1" applyAlignment="1">
      <alignment horizontal="center" vertical="center" wrapText="1"/>
    </xf>
    <xf numFmtId="184" fontId="28" fillId="56" borderId="37" xfId="0" applyFont="1" applyFill="1" applyBorder="1" applyAlignment="1">
      <alignment horizontal="center" vertical="center" wrapText="1"/>
    </xf>
    <xf numFmtId="184" fontId="28" fillId="56" borderId="0" xfId="0" applyFont="1" applyFill="1" applyBorder="1" applyAlignment="1">
      <alignment horizontal="center" vertical="center" wrapText="1"/>
    </xf>
    <xf numFmtId="184" fontId="28" fillId="0" borderId="0" xfId="0" applyFont="1" applyAlignment="1">
      <alignment horizontal="center" vertical="top" wrapText="1"/>
    </xf>
    <xf numFmtId="184" fontId="28" fillId="0" borderId="20" xfId="0" applyFont="1" applyFill="1" applyBorder="1" applyAlignment="1">
      <alignment horizontal="center" vertical="center" wrapText="1"/>
    </xf>
    <xf numFmtId="0" fontId="27" fillId="62" borderId="40" xfId="0" applyNumberFormat="1" applyFont="1" applyFill="1" applyBorder="1" applyAlignment="1">
      <alignment vertical="center" wrapText="1"/>
    </xf>
    <xf numFmtId="10" fontId="27" fillId="62" borderId="41" xfId="107" applyNumberFormat="1" applyFont="1" applyFill="1" applyBorder="1" applyAlignment="1">
      <alignment horizontal="center" vertical="center"/>
    </xf>
    <xf numFmtId="43" fontId="27" fillId="57" borderId="25" xfId="132" applyFont="1" applyFill="1" applyBorder="1" applyAlignment="1">
      <alignment horizontal="center" vertical="center" wrapText="1"/>
    </xf>
    <xf numFmtId="184" fontId="4" fillId="0" borderId="30" xfId="0" applyFont="1" applyFill="1" applyBorder="1" applyAlignment="1">
      <alignment vertical="center"/>
    </xf>
    <xf numFmtId="184" fontId="49" fillId="0" borderId="42" xfId="0" applyFont="1" applyFill="1" applyBorder="1" applyAlignment="1">
      <alignment vertical="center"/>
    </xf>
    <xf numFmtId="184" fontId="49" fillId="0" borderId="43" xfId="0" applyFont="1" applyFill="1" applyBorder="1" applyAlignment="1">
      <alignment vertical="center"/>
    </xf>
    <xf numFmtId="49" fontId="49" fillId="0" borderId="30" xfId="0" applyNumberFormat="1" applyFont="1" applyFill="1" applyBorder="1" applyAlignment="1">
      <alignment vertical="center"/>
    </xf>
    <xf numFmtId="49" fontId="50" fillId="0" borderId="44" xfId="0" applyNumberFormat="1" applyFont="1" applyFill="1" applyBorder="1" applyAlignment="1">
      <alignment vertical="center"/>
    </xf>
    <xf numFmtId="49" fontId="50" fillId="0" borderId="45" xfId="0" applyNumberFormat="1" applyFont="1" applyFill="1" applyBorder="1" applyAlignment="1">
      <alignment vertical="center"/>
    </xf>
    <xf numFmtId="184" fontId="51" fillId="0" borderId="46" xfId="0" applyFont="1" applyFill="1" applyBorder="1" applyAlignment="1">
      <alignment vertical="center"/>
    </xf>
    <xf numFmtId="184" fontId="51" fillId="0" borderId="35" xfId="0" applyFont="1" applyFill="1" applyBorder="1" applyAlignment="1">
      <alignment vertical="center"/>
    </xf>
    <xf numFmtId="184" fontId="51" fillId="0" borderId="38" xfId="0" applyFont="1" applyFill="1" applyBorder="1" applyAlignment="1">
      <alignment vertical="center"/>
    </xf>
    <xf numFmtId="184" fontId="33" fillId="0" borderId="47" xfId="0" applyFont="1" applyFill="1" applyBorder="1" applyAlignment="1">
      <alignment vertical="top"/>
    </xf>
    <xf numFmtId="184" fontId="33" fillId="0" borderId="48" xfId="0" applyFont="1" applyFill="1" applyBorder="1" applyAlignment="1">
      <alignment vertical="top"/>
    </xf>
    <xf numFmtId="184" fontId="4" fillId="0" borderId="49" xfId="0" applyFont="1" applyFill="1" applyBorder="1" applyAlignment="1">
      <alignment vertical="center"/>
    </xf>
    <xf numFmtId="49" fontId="50" fillId="0" borderId="50" xfId="0" applyNumberFormat="1" applyFont="1" applyFill="1" applyBorder="1" applyAlignment="1">
      <alignment vertical="center"/>
    </xf>
    <xf numFmtId="49" fontId="5" fillId="0" borderId="26" xfId="0" applyNumberFormat="1" applyFont="1" applyFill="1" applyBorder="1" applyAlignment="1">
      <alignment vertical="center"/>
    </xf>
    <xf numFmtId="49" fontId="5" fillId="0" borderId="51" xfId="0" applyNumberFormat="1" applyFont="1" applyFill="1" applyBorder="1" applyAlignment="1">
      <alignment vertical="center"/>
    </xf>
    <xf numFmtId="49" fontId="5" fillId="0" borderId="27" xfId="0" applyNumberFormat="1" applyFont="1" applyFill="1" applyBorder="1" applyAlignment="1">
      <alignment vertical="center"/>
    </xf>
    <xf numFmtId="49" fontId="5" fillId="0" borderId="52" xfId="0" applyNumberFormat="1" applyFont="1" applyFill="1" applyBorder="1" applyAlignment="1">
      <alignment vertical="center"/>
    </xf>
    <xf numFmtId="49" fontId="5" fillId="0" borderId="53" xfId="0" applyNumberFormat="1" applyFont="1" applyFill="1" applyBorder="1" applyAlignment="1">
      <alignment vertical="center"/>
    </xf>
    <xf numFmtId="49" fontId="5" fillId="0" borderId="54" xfId="0" applyNumberFormat="1" applyFont="1" applyFill="1" applyBorder="1" applyAlignment="1">
      <alignment vertical="center"/>
    </xf>
    <xf numFmtId="49" fontId="28" fillId="0" borderId="29" xfId="0" applyNumberFormat="1" applyFont="1" applyFill="1" applyBorder="1" applyAlignment="1">
      <alignment horizontal="left" vertical="center"/>
    </xf>
    <xf numFmtId="0" fontId="32" fillId="56" borderId="55" xfId="0" applyNumberFormat="1" applyFont="1" applyFill="1" applyBorder="1" applyAlignment="1">
      <alignment horizontal="center" vertical="center"/>
    </xf>
    <xf numFmtId="0" fontId="2" fillId="56" borderId="56" xfId="0" applyNumberFormat="1" applyFont="1" applyFill="1" applyBorder="1" applyAlignment="1">
      <alignment horizontal="center" vertical="center"/>
    </xf>
    <xf numFmtId="0" fontId="2" fillId="56" borderId="57" xfId="0" applyNumberFormat="1" applyFont="1" applyFill="1" applyBorder="1" applyAlignment="1">
      <alignment horizontal="center" vertical="center"/>
    </xf>
    <xf numFmtId="10" fontId="31" fillId="56" borderId="20" xfId="107" applyNumberFormat="1" applyFont="1" applyFill="1" applyBorder="1" applyAlignment="1">
      <alignment vertical="center" wrapText="1"/>
    </xf>
    <xf numFmtId="10" fontId="31" fillId="56" borderId="20" xfId="0" applyNumberFormat="1" applyFont="1" applyFill="1" applyBorder="1" applyAlignment="1">
      <alignment vertical="center" wrapText="1"/>
    </xf>
    <xf numFmtId="10" fontId="31" fillId="56" borderId="25" xfId="0" applyNumberFormat="1" applyFont="1" applyFill="1" applyBorder="1" applyAlignment="1">
      <alignment vertical="center" wrapText="1"/>
    </xf>
    <xf numFmtId="177" fontId="31" fillId="56" borderId="37" xfId="132" applyNumberFormat="1" applyFont="1" applyFill="1" applyBorder="1" applyAlignment="1">
      <alignment vertical="center" wrapText="1"/>
    </xf>
    <xf numFmtId="177" fontId="31" fillId="56" borderId="39" xfId="132" applyNumberFormat="1" applyFont="1" applyFill="1" applyBorder="1" applyAlignment="1">
      <alignment vertical="center" wrapText="1"/>
    </xf>
    <xf numFmtId="0" fontId="2" fillId="56" borderId="58" xfId="0" applyNumberFormat="1" applyFont="1" applyFill="1" applyBorder="1" applyAlignment="1">
      <alignment horizontal="center" vertical="center"/>
    </xf>
    <xf numFmtId="49" fontId="27" fillId="0" borderId="35" xfId="0" applyNumberFormat="1" applyFont="1" applyFill="1" applyBorder="1" applyAlignment="1">
      <alignment vertical="center"/>
    </xf>
    <xf numFmtId="49" fontId="27" fillId="0" borderId="59" xfId="0" applyNumberFormat="1" applyFont="1" applyFill="1" applyBorder="1" applyAlignment="1">
      <alignment vertical="center"/>
    </xf>
    <xf numFmtId="49" fontId="27" fillId="0" borderId="35" xfId="0" applyNumberFormat="1" applyFont="1" applyFill="1" applyBorder="1" applyAlignment="1">
      <alignment horizontal="center" vertical="center"/>
    </xf>
    <xf numFmtId="0" fontId="36" fillId="0" borderId="20" xfId="0" applyNumberFormat="1" applyFont="1" applyFill="1" applyBorder="1" applyAlignment="1">
      <alignment horizontal="left" vertical="center" wrapText="1"/>
    </xf>
    <xf numFmtId="0" fontId="36" fillId="0" borderId="20" xfId="0" applyNumberFormat="1" applyFont="1" applyFill="1" applyBorder="1" applyAlignment="1">
      <alignment horizontal="center" vertical="center" wrapText="1"/>
    </xf>
    <xf numFmtId="0" fontId="28" fillId="0" borderId="20" xfId="0" applyNumberFormat="1" applyFont="1" applyFill="1" applyBorder="1" applyAlignment="1">
      <alignment horizontal="left" vertical="center" wrapText="1"/>
    </xf>
    <xf numFmtId="184" fontId="37" fillId="0" borderId="0" xfId="0" applyFont="1" applyAlignment="1">
      <alignment vertical="center"/>
    </xf>
    <xf numFmtId="43" fontId="28" fillId="0" borderId="0" xfId="132" applyFont="1" applyFill="1" applyBorder="1" applyAlignment="1">
      <alignment horizontal="center" vertical="center"/>
    </xf>
    <xf numFmtId="184" fontId="0" fillId="0" borderId="0" xfId="0" applyFill="1" applyAlignment="1">
      <alignment/>
    </xf>
    <xf numFmtId="43" fontId="27" fillId="0" borderId="0" xfId="132" applyFont="1" applyFill="1" applyBorder="1" applyAlignment="1">
      <alignment horizontal="left" vertical="center" wrapText="1"/>
    </xf>
    <xf numFmtId="43" fontId="27" fillId="0" borderId="0" xfId="132" applyFont="1" applyFill="1" applyBorder="1" applyAlignment="1">
      <alignment horizontal="left" vertical="center"/>
    </xf>
    <xf numFmtId="184" fontId="37" fillId="0" borderId="0" xfId="0" applyFont="1" applyFill="1" applyAlignment="1">
      <alignment vertical="center"/>
    </xf>
    <xf numFmtId="43" fontId="28" fillId="0" borderId="0" xfId="132" applyFont="1" applyFill="1" applyAlignment="1">
      <alignment horizontal="center" vertical="top"/>
    </xf>
    <xf numFmtId="43" fontId="28" fillId="0" borderId="0" xfId="132" applyFont="1" applyFill="1" applyAlignment="1">
      <alignment horizontal="left" vertical="top"/>
    </xf>
    <xf numFmtId="184" fontId="6" fillId="0" borderId="0" xfId="0" applyFont="1" applyFill="1" applyAlignment="1">
      <alignment vertical="top"/>
    </xf>
    <xf numFmtId="184" fontId="78" fillId="0" borderId="0" xfId="0" applyFont="1" applyFill="1" applyAlignment="1">
      <alignment horizontal="left"/>
    </xf>
    <xf numFmtId="43" fontId="79" fillId="0" borderId="35" xfId="132" applyFont="1" applyFill="1" applyBorder="1" applyAlignment="1">
      <alignment horizontal="center" vertical="center"/>
    </xf>
    <xf numFmtId="0" fontId="27" fillId="0" borderId="20" xfId="0" applyNumberFormat="1" applyFont="1" applyFill="1" applyBorder="1" applyAlignment="1">
      <alignment vertical="center"/>
    </xf>
    <xf numFmtId="49" fontId="26" fillId="0" borderId="56" xfId="0" applyNumberFormat="1" applyFont="1" applyFill="1" applyBorder="1" applyAlignment="1">
      <alignment horizontal="left" vertical="center"/>
    </xf>
    <xf numFmtId="49" fontId="26" fillId="0" borderId="20" xfId="0" applyNumberFormat="1" applyFont="1" applyFill="1" applyBorder="1" applyAlignment="1">
      <alignment horizontal="left" vertical="center"/>
    </xf>
    <xf numFmtId="49" fontId="27" fillId="0" borderId="60" xfId="0" applyNumberFormat="1" applyFont="1" applyFill="1" applyBorder="1" applyAlignment="1">
      <alignment horizontal="center" vertical="center"/>
    </xf>
    <xf numFmtId="49" fontId="27" fillId="0" borderId="61" xfId="0" applyNumberFormat="1" applyFont="1" applyFill="1" applyBorder="1" applyAlignment="1">
      <alignment horizontal="center" vertical="center"/>
    </xf>
    <xf numFmtId="49" fontId="27" fillId="0" borderId="62" xfId="0" applyNumberFormat="1" applyFont="1" applyFill="1" applyBorder="1" applyAlignment="1">
      <alignment horizontal="center" vertical="center"/>
    </xf>
    <xf numFmtId="49" fontId="27" fillId="0" borderId="59" xfId="0" applyNumberFormat="1" applyFont="1" applyFill="1" applyBorder="1" applyAlignment="1">
      <alignment horizontal="center" vertical="center"/>
    </xf>
    <xf numFmtId="0" fontId="27" fillId="0" borderId="63" xfId="0" applyNumberFormat="1" applyFont="1" applyFill="1" applyBorder="1" applyAlignment="1">
      <alignment horizontal="left" vertical="center"/>
    </xf>
    <xf numFmtId="0" fontId="27" fillId="0" borderId="64" xfId="0" applyNumberFormat="1" applyFont="1" applyFill="1" applyBorder="1" applyAlignment="1">
      <alignment horizontal="left" vertical="center"/>
    </xf>
    <xf numFmtId="0" fontId="27" fillId="0" borderId="65" xfId="0" applyNumberFormat="1" applyFont="1" applyFill="1" applyBorder="1" applyAlignment="1">
      <alignment horizontal="left" vertical="center"/>
    </xf>
    <xf numFmtId="0" fontId="27" fillId="62" borderId="66" xfId="0" applyNumberFormat="1" applyFont="1" applyFill="1" applyBorder="1" applyAlignment="1">
      <alignment horizontal="center" vertical="center" wrapText="1"/>
    </xf>
    <xf numFmtId="0" fontId="27" fillId="62" borderId="67" xfId="0" applyNumberFormat="1" applyFont="1" applyFill="1" applyBorder="1" applyAlignment="1">
      <alignment horizontal="center" vertical="center" wrapText="1"/>
    </xf>
    <xf numFmtId="0" fontId="27" fillId="62" borderId="68" xfId="0" applyNumberFormat="1" applyFont="1" applyFill="1" applyBorder="1" applyAlignment="1">
      <alignment horizontal="center" vertical="center" wrapText="1"/>
    </xf>
    <xf numFmtId="0" fontId="27" fillId="62" borderId="23" xfId="0" applyNumberFormat="1" applyFont="1" applyFill="1" applyBorder="1" applyAlignment="1">
      <alignment horizontal="center" vertical="center" wrapText="1"/>
    </xf>
    <xf numFmtId="0" fontId="27" fillId="62" borderId="63" xfId="0" applyNumberFormat="1" applyFont="1" applyFill="1" applyBorder="1" applyAlignment="1">
      <alignment horizontal="center" vertical="center" wrapText="1"/>
    </xf>
    <xf numFmtId="0" fontId="27" fillId="62" borderId="65" xfId="0" applyNumberFormat="1" applyFont="1" applyFill="1" applyBorder="1" applyAlignment="1">
      <alignment horizontal="center" vertical="center" wrapText="1"/>
    </xf>
    <xf numFmtId="49" fontId="27" fillId="0" borderId="69" xfId="0" applyNumberFormat="1" applyFont="1" applyFill="1" applyBorder="1" applyAlignment="1">
      <alignment horizontal="center" vertical="center"/>
    </xf>
    <xf numFmtId="49" fontId="27" fillId="0" borderId="70" xfId="0" applyNumberFormat="1" applyFont="1" applyFill="1" applyBorder="1" applyAlignment="1">
      <alignment horizontal="center" vertical="center"/>
    </xf>
    <xf numFmtId="49" fontId="27" fillId="0" borderId="27" xfId="0" applyNumberFormat="1" applyFont="1" applyFill="1" applyBorder="1" applyAlignment="1">
      <alignment horizontal="center" vertical="center"/>
    </xf>
    <xf numFmtId="49" fontId="27" fillId="0" borderId="52" xfId="0" applyNumberFormat="1" applyFont="1" applyFill="1" applyBorder="1" applyAlignment="1">
      <alignment horizontal="center" vertical="center"/>
    </xf>
    <xf numFmtId="49" fontId="27" fillId="0" borderId="71" xfId="0" applyNumberFormat="1" applyFont="1" applyFill="1" applyBorder="1" applyAlignment="1">
      <alignment horizontal="center" vertical="center"/>
    </xf>
    <xf numFmtId="49" fontId="27" fillId="0" borderId="72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vertical="center" wrapText="1"/>
    </xf>
    <xf numFmtId="49" fontId="2" fillId="0" borderId="73" xfId="0" applyNumberFormat="1" applyFont="1" applyFill="1" applyBorder="1" applyAlignment="1">
      <alignment horizontal="center" vertical="center" wrapText="1"/>
    </xf>
    <xf numFmtId="0" fontId="2" fillId="0" borderId="74" xfId="0" applyNumberFormat="1" applyFont="1" applyFill="1" applyBorder="1" applyAlignment="1">
      <alignment horizontal="center" vertical="center" wrapText="1"/>
    </xf>
    <xf numFmtId="184" fontId="53" fillId="0" borderId="75" xfId="0" applyFont="1" applyFill="1" applyBorder="1" applyAlignment="1">
      <alignment horizontal="center" vertical="center"/>
    </xf>
    <xf numFmtId="184" fontId="53" fillId="0" borderId="21" xfId="0" applyFont="1" applyFill="1" applyBorder="1" applyAlignment="1">
      <alignment horizontal="center" vertical="center"/>
    </xf>
    <xf numFmtId="184" fontId="53" fillId="0" borderId="63" xfId="0" applyFont="1" applyFill="1" applyBorder="1" applyAlignment="1">
      <alignment horizontal="center" vertical="center"/>
    </xf>
    <xf numFmtId="184" fontId="53" fillId="0" borderId="64" xfId="0" applyFont="1" applyFill="1" applyBorder="1" applyAlignment="1">
      <alignment horizontal="center" vertical="center"/>
    </xf>
    <xf numFmtId="49" fontId="2" fillId="0" borderId="74" xfId="0" applyNumberFormat="1" applyFont="1" applyFill="1" applyBorder="1" applyAlignment="1">
      <alignment horizontal="center" vertical="center" wrapText="1"/>
    </xf>
    <xf numFmtId="0" fontId="2" fillId="64" borderId="29" xfId="0" applyNumberFormat="1" applyFont="1" applyFill="1" applyBorder="1" applyAlignment="1">
      <alignment horizontal="center" vertical="center" wrapText="1"/>
    </xf>
    <xf numFmtId="0" fontId="2" fillId="64" borderId="20" xfId="0" applyNumberFormat="1" applyFont="1" applyFill="1" applyBorder="1" applyAlignment="1">
      <alignment horizontal="center" vertical="center" wrapText="1"/>
    </xf>
    <xf numFmtId="0" fontId="2" fillId="64" borderId="36" xfId="0" applyNumberFormat="1" applyFont="1" applyFill="1" applyBorder="1" applyAlignment="1">
      <alignment horizontal="center" vertical="center" wrapText="1"/>
    </xf>
    <xf numFmtId="0" fontId="2" fillId="64" borderId="37" xfId="0" applyNumberFormat="1" applyFont="1" applyFill="1" applyBorder="1" applyAlignment="1">
      <alignment horizontal="center" vertical="center" wrapText="1"/>
    </xf>
    <xf numFmtId="0" fontId="2" fillId="0" borderId="40" xfId="0" applyNumberFormat="1" applyFont="1" applyFill="1" applyBorder="1" applyAlignment="1">
      <alignment vertical="center" wrapText="1"/>
    </xf>
    <xf numFmtId="0" fontId="2" fillId="0" borderId="57" xfId="0" applyNumberFormat="1" applyFont="1" applyFill="1" applyBorder="1" applyAlignment="1">
      <alignment vertical="center" wrapText="1"/>
    </xf>
  </cellXfs>
  <cellStyles count="122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1 2" xfId="40"/>
    <cellStyle name="60% - Ênfase2" xfId="41"/>
    <cellStyle name="60% - Ênfase2 2" xfId="42"/>
    <cellStyle name="60% - Ênfase3" xfId="43"/>
    <cellStyle name="60% - Ênfase3 2" xfId="44"/>
    <cellStyle name="60% - Ênfase4" xfId="45"/>
    <cellStyle name="60% - Ênfase4 2" xfId="46"/>
    <cellStyle name="60% - Ênfase5" xfId="47"/>
    <cellStyle name="60% - Ênfase5 2" xfId="48"/>
    <cellStyle name="60% - Ênfase6" xfId="49"/>
    <cellStyle name="60% - Ênfase6 2" xfId="50"/>
    <cellStyle name="Bom" xfId="51"/>
    <cellStyle name="Bom 2" xfId="52"/>
    <cellStyle name="Cálculo" xfId="53"/>
    <cellStyle name="Cálculo 2" xfId="54"/>
    <cellStyle name="Célula de Verificação" xfId="55"/>
    <cellStyle name="Célula de Verificação 2" xfId="56"/>
    <cellStyle name="Célula Vinculada" xfId="57"/>
    <cellStyle name="Célula Vinculada 2" xfId="58"/>
    <cellStyle name="cf1" xfId="59"/>
    <cellStyle name="ConditionalStyle_1" xfId="60"/>
    <cellStyle name="Ênfase1" xfId="61"/>
    <cellStyle name="Ênfase1 2" xfId="62"/>
    <cellStyle name="Ênfase2" xfId="63"/>
    <cellStyle name="Ênfase2 2" xfId="64"/>
    <cellStyle name="Ênfase3" xfId="65"/>
    <cellStyle name="Ênfase3 2" xfId="66"/>
    <cellStyle name="Ênfase4" xfId="67"/>
    <cellStyle name="Ênfase4 2" xfId="68"/>
    <cellStyle name="Ênfase5" xfId="69"/>
    <cellStyle name="Ênfase5 2" xfId="70"/>
    <cellStyle name="Ênfase6" xfId="71"/>
    <cellStyle name="Ênfase6 2" xfId="72"/>
    <cellStyle name="Entrada" xfId="73"/>
    <cellStyle name="Entrada 2" xfId="74"/>
    <cellStyle name="Euro" xfId="75"/>
    <cellStyle name="Excel Built-in Comma" xfId="76"/>
    <cellStyle name="Excel Built-in Comma 2" xfId="77"/>
    <cellStyle name="Excel Built-in Normal" xfId="78"/>
    <cellStyle name="Graphics" xfId="79"/>
    <cellStyle name="Graphics 2" xfId="80"/>
    <cellStyle name="Heading" xfId="81"/>
    <cellStyle name="Heading1" xfId="82"/>
    <cellStyle name="Hyperlink" xfId="83"/>
    <cellStyle name="Hyperlink 2" xfId="84"/>
    <cellStyle name="Incorreto" xfId="85"/>
    <cellStyle name="Incorreto 2" xfId="86"/>
    <cellStyle name="Currency" xfId="87"/>
    <cellStyle name="Currency [0]" xfId="88"/>
    <cellStyle name="Moeda 2" xfId="89"/>
    <cellStyle name="Neutra" xfId="90"/>
    <cellStyle name="Neutra 2" xfId="91"/>
    <cellStyle name="Normal 2" xfId="92"/>
    <cellStyle name="Normal 2 2" xfId="93"/>
    <cellStyle name="Normal 2 3" xfId="94"/>
    <cellStyle name="Normal 2 5" xfId="95"/>
    <cellStyle name="Normal 3" xfId="96"/>
    <cellStyle name="Normal 3 2" xfId="97"/>
    <cellStyle name="Normal 4" xfId="98"/>
    <cellStyle name="Normal 4 2" xfId="99"/>
    <cellStyle name="Normal 4 3" xfId="100"/>
    <cellStyle name="Normal 5" xfId="101"/>
    <cellStyle name="Normal 6" xfId="102"/>
    <cellStyle name="Normal 7" xfId="103"/>
    <cellStyle name="Normal 9" xfId="104"/>
    <cellStyle name="Nota" xfId="105"/>
    <cellStyle name="Nota 2" xfId="106"/>
    <cellStyle name="Percent" xfId="107"/>
    <cellStyle name="Porcentagem 2" xfId="108"/>
    <cellStyle name="Result" xfId="109"/>
    <cellStyle name="Result2" xfId="110"/>
    <cellStyle name="Saída" xfId="111"/>
    <cellStyle name="Saída 2" xfId="112"/>
    <cellStyle name="Comma [0]" xfId="113"/>
    <cellStyle name="Separador de milhares 2" xfId="114"/>
    <cellStyle name="Texto de Aviso" xfId="115"/>
    <cellStyle name="Texto de Aviso 2" xfId="116"/>
    <cellStyle name="Texto Explicativo" xfId="117"/>
    <cellStyle name="Texto Explicativo 2" xfId="118"/>
    <cellStyle name="Título" xfId="119"/>
    <cellStyle name="Título 1" xfId="120"/>
    <cellStyle name="Título 1 2" xfId="121"/>
    <cellStyle name="Título 2" xfId="122"/>
    <cellStyle name="Título 2 2" xfId="123"/>
    <cellStyle name="Título 3" xfId="124"/>
    <cellStyle name="Título 3 2" xfId="125"/>
    <cellStyle name="Título 4" xfId="126"/>
    <cellStyle name="Título 4 2" xfId="127"/>
    <cellStyle name="Título 5" xfId="128"/>
    <cellStyle name="Topicos" xfId="129"/>
    <cellStyle name="Total" xfId="130"/>
    <cellStyle name="Total 2" xfId="131"/>
    <cellStyle name="Comma" xfId="132"/>
    <cellStyle name="Vírgula 2" xfId="133"/>
    <cellStyle name="Vírgula 2 2" xfId="134"/>
    <cellStyle name="Vírgula 3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209550</xdr:rowOff>
    </xdr:from>
    <xdr:to>
      <xdr:col>1</xdr:col>
      <xdr:colOff>1238250</xdr:colOff>
      <xdr:row>2</xdr:row>
      <xdr:rowOff>247650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09550"/>
          <a:ext cx="1962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257175</xdr:rowOff>
    </xdr:from>
    <xdr:to>
      <xdr:col>1</xdr:col>
      <xdr:colOff>1857375</xdr:colOff>
      <xdr:row>2</xdr:row>
      <xdr:rowOff>238125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57175"/>
          <a:ext cx="20097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Meus%20documentos\NB\CRECHE%20PILAR\Terraplengem%20-%20Cap.%2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BRAMM~1\AppData\Local\Temp\Rar$DIa0.376\AE%20INOVAR\02%20-%20SGQ\.Composi&#231;&#245;es%20e%20Insumos\BHZ\SGQ_CXO_COP_01A-composi&#231;&#245;es%20de%20pre&#231;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ina manua (a)"/>
      <sheetName val="Desmat_Destoc_limpeza"/>
      <sheetName val="mov terra_corte"/>
      <sheetName val="mov terra_aterro"/>
      <sheetName val="Volumes movimentação material"/>
      <sheetName val="Escav.,Carga,Aterro (D)"/>
      <sheetName val="TRansp.material escavado (E)"/>
      <sheetName val="Reaterro valas (F)"/>
      <sheetName val="Transp. carrinho (G)"/>
      <sheetName val="Transp. caçamba (H)"/>
      <sheetName val="Regul manual"/>
      <sheetName val="Regul placa"/>
      <sheetName val="Regul rolo"/>
      <sheetName val="Escav. manual (J)"/>
      <sheetName val="Esc mec lateral"/>
      <sheetName val="Esc mec caminhao"/>
      <sheetName val="tela inicial"/>
      <sheetName val="Plan1"/>
      <sheetName val="Plan2"/>
      <sheetName val="Plan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 - AG. XXXXXXXX"/>
      <sheetName val="CRON. AG."/>
      <sheetName val="DISTÂNCIAS"/>
      <sheetName val="CÓDIGOS"/>
      <sheetName val="COMPOSIÇÕES"/>
      <sheetName val="COMPOSIÇÕES AUXILIARES"/>
      <sheetName val="EX.COMPOSIÇÕES"/>
      <sheetName val="CURV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7"/>
  <sheetViews>
    <sheetView showGridLines="0" view="pageBreakPreview" zoomScale="90" zoomScaleSheetLayoutView="90" zoomScalePageLayoutView="0" workbookViewId="0" topLeftCell="A280">
      <selection activeCell="C2" sqref="C2:F2"/>
    </sheetView>
  </sheetViews>
  <sheetFormatPr defaultColWidth="9.7109375" defaultRowHeight="15"/>
  <cols>
    <col min="1" max="1" width="11.28125" style="31" customWidth="1"/>
    <col min="2" max="2" width="19.140625" style="95" customWidth="1"/>
    <col min="3" max="3" width="73.7109375" style="24" customWidth="1"/>
    <col min="4" max="4" width="10.7109375" style="20" customWidth="1"/>
    <col min="5" max="5" width="6.421875" style="21" customWidth="1"/>
    <col min="6" max="8" width="10.7109375" style="20" customWidth="1"/>
    <col min="9" max="9" width="10.7109375" style="137" customWidth="1"/>
    <col min="10" max="10" width="11.140625" style="142" bestFit="1" customWidth="1"/>
    <col min="11" max="12" width="10.7109375" style="143" customWidth="1"/>
    <col min="13" max="27" width="10.7109375" style="2" customWidth="1"/>
    <col min="28" max="16384" width="9.7109375" style="2" customWidth="1"/>
  </cols>
  <sheetData>
    <row r="1" spans="1:12" s="3" customFormat="1" ht="30" customHeight="1">
      <c r="A1" s="25" t="s">
        <v>30</v>
      </c>
      <c r="B1" s="88"/>
      <c r="C1" s="147" t="s">
        <v>113</v>
      </c>
      <c r="D1" s="147"/>
      <c r="E1" s="147"/>
      <c r="F1" s="147"/>
      <c r="G1" s="11"/>
      <c r="H1" s="12"/>
      <c r="I1" s="137"/>
      <c r="J1" s="45"/>
      <c r="K1" s="4"/>
      <c r="L1" s="4"/>
    </row>
    <row r="2" spans="1:12" s="3" customFormat="1" ht="30" customHeight="1">
      <c r="A2" s="26"/>
      <c r="B2" s="89"/>
      <c r="C2" s="148" t="s">
        <v>116</v>
      </c>
      <c r="D2" s="148"/>
      <c r="E2" s="148"/>
      <c r="F2" s="148"/>
      <c r="G2" s="7"/>
      <c r="H2" s="13"/>
      <c r="I2" s="137"/>
      <c r="J2" s="45"/>
      <c r="K2" s="4"/>
      <c r="L2" s="4"/>
    </row>
    <row r="3" spans="1:12" s="3" customFormat="1" ht="30" customHeight="1">
      <c r="A3" s="27"/>
      <c r="B3" s="90"/>
      <c r="C3" s="148" t="s">
        <v>33</v>
      </c>
      <c r="D3" s="148"/>
      <c r="E3" s="148"/>
      <c r="F3" s="148"/>
      <c r="G3" s="8"/>
      <c r="H3" s="14"/>
      <c r="I3" s="137"/>
      <c r="J3" s="45"/>
      <c r="K3" s="4"/>
      <c r="L3" s="4"/>
    </row>
    <row r="4" spans="1:12" s="3" customFormat="1" ht="17.25" customHeight="1">
      <c r="A4" s="149" t="s">
        <v>1</v>
      </c>
      <c r="B4" s="150"/>
      <c r="C4" s="153" t="s">
        <v>114</v>
      </c>
      <c r="D4" s="154"/>
      <c r="E4" s="154"/>
      <c r="F4" s="154"/>
      <c r="G4" s="154"/>
      <c r="H4" s="155"/>
      <c r="I4" s="137"/>
      <c r="J4" s="44"/>
      <c r="K4" s="4"/>
      <c r="L4" s="4"/>
    </row>
    <row r="5" spans="1:12" s="3" customFormat="1" ht="17.25" customHeight="1">
      <c r="A5" s="151" t="s">
        <v>0</v>
      </c>
      <c r="B5" s="152"/>
      <c r="C5" s="129"/>
      <c r="D5" s="131" t="s">
        <v>560</v>
      </c>
      <c r="E5" s="129" t="s">
        <v>610</v>
      </c>
      <c r="F5" s="130"/>
      <c r="G5" s="156" t="s">
        <v>522</v>
      </c>
      <c r="H5" s="157"/>
      <c r="I5" s="137"/>
      <c r="J5" s="44"/>
      <c r="K5" s="4"/>
      <c r="L5" s="4"/>
    </row>
    <row r="6" spans="1:12" s="3" customFormat="1" ht="17.25" customHeight="1">
      <c r="A6" s="162" t="s">
        <v>46</v>
      </c>
      <c r="B6" s="163"/>
      <c r="C6" s="146"/>
      <c r="D6" s="146"/>
      <c r="E6" s="146"/>
      <c r="F6" s="146"/>
      <c r="G6" s="158"/>
      <c r="H6" s="159"/>
      <c r="I6" s="137"/>
      <c r="J6" s="44"/>
      <c r="K6" s="4"/>
      <c r="L6" s="4"/>
    </row>
    <row r="7" spans="1:12" s="3" customFormat="1" ht="17.25" customHeight="1">
      <c r="A7" s="164"/>
      <c r="B7" s="165"/>
      <c r="C7" s="146"/>
      <c r="D7" s="146"/>
      <c r="E7" s="146"/>
      <c r="F7" s="146"/>
      <c r="G7" s="160"/>
      <c r="H7" s="161"/>
      <c r="I7" s="137"/>
      <c r="J7" s="44"/>
      <c r="K7" s="4"/>
      <c r="L7" s="4"/>
    </row>
    <row r="8" spans="1:12" s="3" customFormat="1" ht="17.25" customHeight="1">
      <c r="A8" s="166"/>
      <c r="B8" s="167"/>
      <c r="C8" s="146"/>
      <c r="D8" s="146"/>
      <c r="E8" s="146"/>
      <c r="F8" s="146"/>
      <c r="G8" s="97" t="s">
        <v>360</v>
      </c>
      <c r="H8" s="98"/>
      <c r="I8" s="137"/>
      <c r="J8" s="44"/>
      <c r="K8" s="4"/>
      <c r="L8" s="4"/>
    </row>
    <row r="9" spans="1:12" s="3" customFormat="1" ht="24">
      <c r="A9" s="28" t="s">
        <v>2</v>
      </c>
      <c r="B9" s="91" t="s">
        <v>3</v>
      </c>
      <c r="C9" s="91" t="s">
        <v>4</v>
      </c>
      <c r="D9" s="91" t="s">
        <v>5</v>
      </c>
      <c r="E9" s="91" t="s">
        <v>24</v>
      </c>
      <c r="F9" s="9" t="s">
        <v>28</v>
      </c>
      <c r="G9" s="78" t="s">
        <v>6</v>
      </c>
      <c r="H9" s="99" t="s">
        <v>523</v>
      </c>
      <c r="I9" s="137"/>
      <c r="J9" s="138"/>
      <c r="K9" s="4"/>
      <c r="L9" s="4"/>
    </row>
    <row r="10" spans="1:12" s="3" customFormat="1" ht="15">
      <c r="A10" s="29" t="s">
        <v>16</v>
      </c>
      <c r="B10" s="32"/>
      <c r="C10" s="22" t="s">
        <v>8</v>
      </c>
      <c r="D10" s="15"/>
      <c r="E10" s="16"/>
      <c r="F10" s="15"/>
      <c r="G10" s="79">
        <f>SUM(G11:G13)</f>
        <v>0</v>
      </c>
      <c r="H10" s="17">
        <f>SUM(H11:H13)</f>
        <v>0</v>
      </c>
      <c r="I10" s="137"/>
      <c r="J10" s="139"/>
      <c r="K10" s="4"/>
      <c r="L10" s="4"/>
    </row>
    <row r="11" spans="1:10" s="4" customFormat="1" ht="15">
      <c r="A11" s="119" t="s">
        <v>17</v>
      </c>
      <c r="B11" s="96"/>
      <c r="C11" s="132" t="s">
        <v>35</v>
      </c>
      <c r="D11" s="34"/>
      <c r="E11" s="133" t="s">
        <v>527</v>
      </c>
      <c r="F11" s="34"/>
      <c r="G11" s="80">
        <f>ROUND(D11*F11,2)</f>
        <v>0</v>
      </c>
      <c r="H11" s="35">
        <f>G11*(1+$H$8)</f>
        <v>0</v>
      </c>
      <c r="I11" s="137"/>
      <c r="J11" s="46"/>
    </row>
    <row r="12" spans="1:10" s="4" customFormat="1" ht="24">
      <c r="A12" s="119" t="s">
        <v>18</v>
      </c>
      <c r="B12" s="96"/>
      <c r="C12" s="132" t="s">
        <v>559</v>
      </c>
      <c r="D12" s="34"/>
      <c r="E12" s="133" t="s">
        <v>527</v>
      </c>
      <c r="F12" s="34"/>
      <c r="G12" s="80">
        <f>ROUND(D12*F12,2)</f>
        <v>0</v>
      </c>
      <c r="H12" s="35">
        <f>G12*(1+$H$8)</f>
        <v>0</v>
      </c>
      <c r="I12" s="137"/>
      <c r="J12" s="46"/>
    </row>
    <row r="13" spans="1:10" s="4" customFormat="1" ht="24">
      <c r="A13" s="119" t="s">
        <v>39</v>
      </c>
      <c r="B13" s="96"/>
      <c r="C13" s="132" t="s">
        <v>530</v>
      </c>
      <c r="D13" s="34"/>
      <c r="E13" s="133" t="s">
        <v>531</v>
      </c>
      <c r="F13" s="34"/>
      <c r="G13" s="80">
        <f>ROUND(D13*F13,2)</f>
        <v>0</v>
      </c>
      <c r="H13" s="35">
        <f>G13*(1+$H$8)</f>
        <v>0</v>
      </c>
      <c r="I13" s="137"/>
      <c r="J13" s="46"/>
    </row>
    <row r="14" spans="1:12" s="3" customFormat="1" ht="15">
      <c r="A14" s="29" t="s">
        <v>19</v>
      </c>
      <c r="B14" s="32"/>
      <c r="C14" s="22" t="s">
        <v>21</v>
      </c>
      <c r="D14" s="15"/>
      <c r="E14" s="16"/>
      <c r="F14" s="15"/>
      <c r="G14" s="79">
        <f>SUM(G15:G24)</f>
        <v>0</v>
      </c>
      <c r="H14" s="17">
        <f>SUM(H15:H24)</f>
        <v>0</v>
      </c>
      <c r="I14" s="137"/>
      <c r="J14" s="139"/>
      <c r="K14" s="4"/>
      <c r="L14" s="4"/>
    </row>
    <row r="15" spans="1:12" s="3" customFormat="1" ht="15">
      <c r="A15" s="38" t="s">
        <v>20</v>
      </c>
      <c r="B15" s="92"/>
      <c r="C15" s="40" t="s">
        <v>535</v>
      </c>
      <c r="D15" s="41"/>
      <c r="E15" s="39"/>
      <c r="F15" s="41"/>
      <c r="G15" s="81"/>
      <c r="H15" s="42"/>
      <c r="I15" s="137"/>
      <c r="J15" s="139"/>
      <c r="K15" s="4"/>
      <c r="L15" s="4"/>
    </row>
    <row r="16" spans="1:10" s="4" customFormat="1" ht="15">
      <c r="A16" s="119" t="s">
        <v>546</v>
      </c>
      <c r="B16" s="96"/>
      <c r="C16" s="132" t="s">
        <v>36</v>
      </c>
      <c r="D16" s="34"/>
      <c r="E16" s="133" t="s">
        <v>527</v>
      </c>
      <c r="F16" s="34"/>
      <c r="G16" s="80">
        <f>ROUND(D16*F16,2)</f>
        <v>0</v>
      </c>
      <c r="H16" s="35">
        <f>G16*(1+$H$8)</f>
        <v>0</v>
      </c>
      <c r="I16" s="137"/>
      <c r="J16" s="46"/>
    </row>
    <row r="17" spans="1:10" s="4" customFormat="1" ht="15">
      <c r="A17" s="119" t="s">
        <v>547</v>
      </c>
      <c r="B17" s="96"/>
      <c r="C17" s="132" t="s">
        <v>76</v>
      </c>
      <c r="D17" s="34"/>
      <c r="E17" s="133" t="s">
        <v>77</v>
      </c>
      <c r="F17" s="34"/>
      <c r="G17" s="80">
        <f>ROUND(D17*F17,2)</f>
        <v>0</v>
      </c>
      <c r="H17" s="35">
        <f>G17*(1+$H$8)</f>
        <v>0</v>
      </c>
      <c r="I17" s="137"/>
      <c r="J17" s="46"/>
    </row>
    <row r="18" spans="1:10" s="4" customFormat="1" ht="15">
      <c r="A18" s="38" t="s">
        <v>74</v>
      </c>
      <c r="B18" s="92"/>
      <c r="C18" s="40" t="s">
        <v>536</v>
      </c>
      <c r="D18" s="41"/>
      <c r="E18" s="39"/>
      <c r="F18" s="41"/>
      <c r="G18" s="81"/>
      <c r="H18" s="42"/>
      <c r="I18" s="137"/>
      <c r="J18" s="46"/>
    </row>
    <row r="19" spans="1:10" s="4" customFormat="1" ht="15">
      <c r="A19" s="119" t="s">
        <v>548</v>
      </c>
      <c r="B19" s="96"/>
      <c r="C19" s="132" t="s">
        <v>561</v>
      </c>
      <c r="D19" s="34"/>
      <c r="E19" s="133" t="s">
        <v>23</v>
      </c>
      <c r="F19" s="34"/>
      <c r="G19" s="80">
        <f>ROUND(D19*F19,2)</f>
        <v>0</v>
      </c>
      <c r="H19" s="35">
        <f>G19*(1+$H$8)</f>
        <v>0</v>
      </c>
      <c r="I19" s="137"/>
      <c r="J19" s="46"/>
    </row>
    <row r="20" spans="1:10" s="4" customFormat="1" ht="15">
      <c r="A20" s="119" t="s">
        <v>549</v>
      </c>
      <c r="B20" s="96"/>
      <c r="C20" s="132" t="s">
        <v>528</v>
      </c>
      <c r="D20" s="34"/>
      <c r="E20" s="133" t="s">
        <v>527</v>
      </c>
      <c r="F20" s="34"/>
      <c r="G20" s="80">
        <f>ROUND(D20*F20,2)</f>
        <v>0</v>
      </c>
      <c r="H20" s="35">
        <f>G20*(1+$H$8)</f>
        <v>0</v>
      </c>
      <c r="I20" s="137"/>
      <c r="J20" s="46"/>
    </row>
    <row r="21" spans="1:10" s="4" customFormat="1" ht="15">
      <c r="A21" s="119" t="s">
        <v>550</v>
      </c>
      <c r="B21" s="96"/>
      <c r="C21" s="132" t="s">
        <v>529</v>
      </c>
      <c r="D21" s="34"/>
      <c r="E21" s="133" t="s">
        <v>527</v>
      </c>
      <c r="F21" s="34"/>
      <c r="G21" s="80">
        <f>ROUND(D21*F21,2)</f>
        <v>0</v>
      </c>
      <c r="H21" s="35">
        <f>G21*(1+$H$8)</f>
        <v>0</v>
      </c>
      <c r="I21" s="137"/>
      <c r="J21" s="46"/>
    </row>
    <row r="22" spans="1:10" s="4" customFormat="1" ht="15">
      <c r="A22" s="38" t="s">
        <v>75</v>
      </c>
      <c r="B22" s="92"/>
      <c r="C22" s="40" t="s">
        <v>537</v>
      </c>
      <c r="D22" s="41"/>
      <c r="E22" s="39"/>
      <c r="F22" s="41"/>
      <c r="G22" s="81"/>
      <c r="H22" s="42"/>
      <c r="I22" s="137"/>
      <c r="J22" s="46"/>
    </row>
    <row r="23" spans="1:10" s="4" customFormat="1" ht="15">
      <c r="A23" s="119" t="s">
        <v>551</v>
      </c>
      <c r="B23" s="96"/>
      <c r="C23" s="132" t="s">
        <v>538</v>
      </c>
      <c r="D23" s="34"/>
      <c r="E23" s="133" t="s">
        <v>540</v>
      </c>
      <c r="F23" s="34"/>
      <c r="G23" s="80">
        <f>ROUND(D23*F23,2)</f>
        <v>0</v>
      </c>
      <c r="H23" s="35">
        <f>G23*(1+$H$8)</f>
        <v>0</v>
      </c>
      <c r="I23" s="137"/>
      <c r="J23" s="46"/>
    </row>
    <row r="24" spans="1:10" s="4" customFormat="1" ht="15">
      <c r="A24" s="119" t="s">
        <v>552</v>
      </c>
      <c r="B24" s="96"/>
      <c r="C24" s="132" t="s">
        <v>539</v>
      </c>
      <c r="D24" s="34"/>
      <c r="E24" s="133" t="s">
        <v>540</v>
      </c>
      <c r="F24" s="34"/>
      <c r="G24" s="80">
        <f>ROUND(D24*F24,2)</f>
        <v>0</v>
      </c>
      <c r="H24" s="35">
        <f>G24*(1+$H$8)</f>
        <v>0</v>
      </c>
      <c r="I24" s="137"/>
      <c r="J24" s="46"/>
    </row>
    <row r="25" spans="1:12" s="3" customFormat="1" ht="15">
      <c r="A25" s="29" t="s">
        <v>7</v>
      </c>
      <c r="B25" s="33"/>
      <c r="C25" s="22" t="s">
        <v>526</v>
      </c>
      <c r="D25" s="18"/>
      <c r="E25" s="19"/>
      <c r="F25" s="18"/>
      <c r="G25" s="79">
        <f>SUM(G26:G306)</f>
        <v>0</v>
      </c>
      <c r="H25" s="17">
        <f>SUM(H26:H306)</f>
        <v>0</v>
      </c>
      <c r="I25" s="137"/>
      <c r="J25" s="139"/>
      <c r="K25" s="4"/>
      <c r="L25" s="4"/>
    </row>
    <row r="26" spans="1:12" s="3" customFormat="1" ht="15">
      <c r="A26" s="38" t="s">
        <v>256</v>
      </c>
      <c r="B26" s="92"/>
      <c r="C26" s="40" t="s">
        <v>361</v>
      </c>
      <c r="D26" s="41"/>
      <c r="E26" s="39"/>
      <c r="F26" s="41"/>
      <c r="G26" s="81"/>
      <c r="H26" s="42"/>
      <c r="I26" s="137"/>
      <c r="J26" s="139"/>
      <c r="K26" s="4"/>
      <c r="L26" s="4"/>
    </row>
    <row r="27" spans="1:12" s="3" customFormat="1" ht="15">
      <c r="A27" s="119" t="s">
        <v>257</v>
      </c>
      <c r="B27" s="96"/>
      <c r="C27" s="132" t="s">
        <v>585</v>
      </c>
      <c r="D27" s="34"/>
      <c r="E27" s="133" t="s">
        <v>31</v>
      </c>
      <c r="F27" s="34"/>
      <c r="G27" s="80">
        <f aca="true" t="shared" si="0" ref="G27:G53">ROUND(D27*F27,2)</f>
        <v>0</v>
      </c>
      <c r="H27" s="35">
        <f aca="true" t="shared" si="1" ref="H27:H53">G27*(1+$H$8)</f>
        <v>0</v>
      </c>
      <c r="I27" s="144"/>
      <c r="J27" s="139"/>
      <c r="K27" s="4"/>
      <c r="L27" s="4"/>
    </row>
    <row r="28" spans="1:12" s="3" customFormat="1" ht="15">
      <c r="A28" s="119" t="s">
        <v>259</v>
      </c>
      <c r="B28" s="96"/>
      <c r="C28" s="132" t="s">
        <v>586</v>
      </c>
      <c r="D28" s="34"/>
      <c r="E28" s="133" t="s">
        <v>23</v>
      </c>
      <c r="F28" s="34"/>
      <c r="G28" s="80">
        <f t="shared" si="0"/>
        <v>0</v>
      </c>
      <c r="H28" s="35">
        <f t="shared" si="1"/>
        <v>0</v>
      </c>
      <c r="I28" s="144"/>
      <c r="J28" s="139"/>
      <c r="K28" s="4"/>
      <c r="L28" s="4"/>
    </row>
    <row r="29" spans="1:12" s="135" customFormat="1" ht="15">
      <c r="A29" s="119" t="s">
        <v>260</v>
      </c>
      <c r="B29" s="96"/>
      <c r="C29" s="134" t="s">
        <v>587</v>
      </c>
      <c r="D29" s="34"/>
      <c r="E29" s="133" t="s">
        <v>31</v>
      </c>
      <c r="F29" s="34"/>
      <c r="G29" s="80">
        <f t="shared" si="0"/>
        <v>0</v>
      </c>
      <c r="H29" s="35">
        <f t="shared" si="1"/>
        <v>0</v>
      </c>
      <c r="I29" s="144"/>
      <c r="J29" s="139"/>
      <c r="K29" s="140"/>
      <c r="L29" s="140"/>
    </row>
    <row r="30" spans="1:12" s="135" customFormat="1" ht="15">
      <c r="A30" s="119" t="s">
        <v>261</v>
      </c>
      <c r="B30" s="96"/>
      <c r="C30" s="134" t="s">
        <v>588</v>
      </c>
      <c r="D30" s="34"/>
      <c r="E30" s="133" t="s">
        <v>31</v>
      </c>
      <c r="F30" s="34"/>
      <c r="G30" s="80">
        <f t="shared" si="0"/>
        <v>0</v>
      </c>
      <c r="H30" s="35">
        <f t="shared" si="1"/>
        <v>0</v>
      </c>
      <c r="I30" s="144"/>
      <c r="J30" s="139"/>
      <c r="K30" s="140"/>
      <c r="L30" s="140"/>
    </row>
    <row r="31" spans="1:12" s="3" customFormat="1" ht="15">
      <c r="A31" s="119" t="s">
        <v>262</v>
      </c>
      <c r="B31" s="96"/>
      <c r="C31" s="132" t="s">
        <v>589</v>
      </c>
      <c r="D31" s="34"/>
      <c r="E31" s="133" t="s">
        <v>31</v>
      </c>
      <c r="F31" s="34"/>
      <c r="G31" s="80">
        <f t="shared" si="0"/>
        <v>0</v>
      </c>
      <c r="H31" s="35">
        <f t="shared" si="1"/>
        <v>0</v>
      </c>
      <c r="I31" s="144"/>
      <c r="J31" s="136"/>
      <c r="K31" s="4"/>
      <c r="L31" s="4"/>
    </row>
    <row r="32" spans="1:12" s="3" customFormat="1" ht="15">
      <c r="A32" s="119" t="s">
        <v>263</v>
      </c>
      <c r="B32" s="96"/>
      <c r="C32" s="132" t="s">
        <v>590</v>
      </c>
      <c r="D32" s="34"/>
      <c r="E32" s="133" t="s">
        <v>31</v>
      </c>
      <c r="F32" s="34"/>
      <c r="G32" s="80">
        <f t="shared" si="0"/>
        <v>0</v>
      </c>
      <c r="H32" s="35">
        <f t="shared" si="1"/>
        <v>0</v>
      </c>
      <c r="I32" s="144"/>
      <c r="J32" s="136"/>
      <c r="K32" s="4"/>
      <c r="L32" s="4"/>
    </row>
    <row r="33" spans="1:12" s="3" customFormat="1" ht="15">
      <c r="A33" s="119" t="s">
        <v>264</v>
      </c>
      <c r="B33" s="96"/>
      <c r="C33" s="132" t="s">
        <v>591</v>
      </c>
      <c r="D33" s="34"/>
      <c r="E33" s="133" t="s">
        <v>31</v>
      </c>
      <c r="F33" s="34"/>
      <c r="G33" s="80">
        <f t="shared" si="0"/>
        <v>0</v>
      </c>
      <c r="H33" s="35">
        <f t="shared" si="1"/>
        <v>0</v>
      </c>
      <c r="I33" s="144"/>
      <c r="J33" s="139"/>
      <c r="K33" s="4"/>
      <c r="L33" s="4"/>
    </row>
    <row r="34" spans="1:12" s="3" customFormat="1" ht="15">
      <c r="A34" s="119" t="s">
        <v>265</v>
      </c>
      <c r="B34" s="96"/>
      <c r="C34" s="132" t="s">
        <v>592</v>
      </c>
      <c r="D34" s="34"/>
      <c r="E34" s="133" t="s">
        <v>31</v>
      </c>
      <c r="F34" s="34"/>
      <c r="G34" s="80">
        <f t="shared" si="0"/>
        <v>0</v>
      </c>
      <c r="H34" s="35">
        <f t="shared" si="1"/>
        <v>0</v>
      </c>
      <c r="I34" s="144"/>
      <c r="J34" s="136"/>
      <c r="K34" s="4"/>
      <c r="L34" s="4"/>
    </row>
    <row r="35" spans="1:12" s="3" customFormat="1" ht="15">
      <c r="A35" s="119" t="s">
        <v>266</v>
      </c>
      <c r="B35" s="96"/>
      <c r="C35" s="132" t="s">
        <v>593</v>
      </c>
      <c r="D35" s="34"/>
      <c r="E35" s="133" t="s">
        <v>31</v>
      </c>
      <c r="F35" s="34"/>
      <c r="G35" s="145">
        <f t="shared" si="0"/>
        <v>0</v>
      </c>
      <c r="H35" s="35">
        <f t="shared" si="1"/>
        <v>0</v>
      </c>
      <c r="I35" s="144"/>
      <c r="J35" s="139"/>
      <c r="K35" s="4"/>
      <c r="L35" s="4"/>
    </row>
    <row r="36" spans="1:12" s="3" customFormat="1" ht="15">
      <c r="A36" s="119" t="s">
        <v>267</v>
      </c>
      <c r="B36" s="96"/>
      <c r="C36" s="132" t="s">
        <v>594</v>
      </c>
      <c r="D36" s="34"/>
      <c r="E36" s="133" t="s">
        <v>31</v>
      </c>
      <c r="F36" s="34"/>
      <c r="G36" s="80">
        <f t="shared" si="0"/>
        <v>0</v>
      </c>
      <c r="H36" s="35">
        <f t="shared" si="1"/>
        <v>0</v>
      </c>
      <c r="I36" s="144"/>
      <c r="J36" s="139"/>
      <c r="K36" s="4"/>
      <c r="L36" s="4"/>
    </row>
    <row r="37" spans="1:12" s="3" customFormat="1" ht="15">
      <c r="A37" s="119" t="s">
        <v>268</v>
      </c>
      <c r="B37" s="96"/>
      <c r="C37" s="132" t="s">
        <v>595</v>
      </c>
      <c r="D37" s="34"/>
      <c r="E37" s="133" t="s">
        <v>31</v>
      </c>
      <c r="F37" s="34"/>
      <c r="G37" s="80">
        <f t="shared" si="0"/>
        <v>0</v>
      </c>
      <c r="H37" s="35">
        <f t="shared" si="1"/>
        <v>0</v>
      </c>
      <c r="I37" s="144"/>
      <c r="J37" s="139"/>
      <c r="K37" s="4"/>
      <c r="L37" s="4"/>
    </row>
    <row r="38" spans="1:12" s="3" customFormat="1" ht="15">
      <c r="A38" s="119" t="s">
        <v>269</v>
      </c>
      <c r="B38" s="96"/>
      <c r="C38" s="132" t="s">
        <v>596</v>
      </c>
      <c r="D38" s="34"/>
      <c r="E38" s="133" t="s">
        <v>31</v>
      </c>
      <c r="F38" s="34"/>
      <c r="G38" s="80">
        <f t="shared" si="0"/>
        <v>0</v>
      </c>
      <c r="H38" s="35">
        <f t="shared" si="1"/>
        <v>0</v>
      </c>
      <c r="I38" s="144"/>
      <c r="J38" s="139"/>
      <c r="K38" s="4"/>
      <c r="L38" s="4"/>
    </row>
    <row r="39" spans="1:12" s="3" customFormat="1" ht="15">
      <c r="A39" s="119" t="s">
        <v>270</v>
      </c>
      <c r="B39" s="96"/>
      <c r="C39" s="132" t="s">
        <v>597</v>
      </c>
      <c r="D39" s="34"/>
      <c r="E39" s="133" t="s">
        <v>31</v>
      </c>
      <c r="F39" s="34"/>
      <c r="G39" s="80">
        <f t="shared" si="0"/>
        <v>0</v>
      </c>
      <c r="H39" s="35">
        <f t="shared" si="1"/>
        <v>0</v>
      </c>
      <c r="I39" s="144"/>
      <c r="J39" s="136"/>
      <c r="K39" s="4"/>
      <c r="L39" s="4"/>
    </row>
    <row r="40" spans="1:12" s="3" customFormat="1" ht="15">
      <c r="A40" s="119" t="s">
        <v>271</v>
      </c>
      <c r="B40" s="96"/>
      <c r="C40" s="132" t="s">
        <v>598</v>
      </c>
      <c r="D40" s="34"/>
      <c r="E40" s="133" t="s">
        <v>31</v>
      </c>
      <c r="F40" s="34"/>
      <c r="G40" s="80">
        <f t="shared" si="0"/>
        <v>0</v>
      </c>
      <c r="H40" s="35">
        <f t="shared" si="1"/>
        <v>0</v>
      </c>
      <c r="I40" s="144"/>
      <c r="J40" s="139"/>
      <c r="K40" s="4"/>
      <c r="L40" s="4"/>
    </row>
    <row r="41" spans="1:12" s="3" customFormat="1" ht="15" customHeight="1">
      <c r="A41" s="119" t="s">
        <v>272</v>
      </c>
      <c r="B41" s="96"/>
      <c r="C41" s="132" t="s">
        <v>609</v>
      </c>
      <c r="D41" s="34"/>
      <c r="E41" s="133" t="s">
        <v>31</v>
      </c>
      <c r="F41" s="34"/>
      <c r="G41" s="80">
        <f t="shared" si="0"/>
        <v>0</v>
      </c>
      <c r="H41" s="35">
        <f t="shared" si="1"/>
        <v>0</v>
      </c>
      <c r="I41" s="144"/>
      <c r="J41" s="139"/>
      <c r="K41" s="4"/>
      <c r="L41" s="4"/>
    </row>
    <row r="42" spans="1:12" s="3" customFormat="1" ht="15">
      <c r="A42" s="119" t="s">
        <v>562</v>
      </c>
      <c r="B42" s="96"/>
      <c r="C42" s="132" t="s">
        <v>599</v>
      </c>
      <c r="D42" s="34"/>
      <c r="E42" s="133" t="s">
        <v>31</v>
      </c>
      <c r="F42" s="34"/>
      <c r="G42" s="80">
        <f t="shared" si="0"/>
        <v>0</v>
      </c>
      <c r="H42" s="35">
        <f t="shared" si="1"/>
        <v>0</v>
      </c>
      <c r="I42" s="144"/>
      <c r="J42" s="139"/>
      <c r="K42" s="4"/>
      <c r="L42" s="4"/>
    </row>
    <row r="43" spans="1:12" s="3" customFormat="1" ht="15">
      <c r="A43" s="119" t="s">
        <v>563</v>
      </c>
      <c r="B43" s="96"/>
      <c r="C43" s="132" t="s">
        <v>600</v>
      </c>
      <c r="D43" s="34"/>
      <c r="E43" s="133" t="s">
        <v>31</v>
      </c>
      <c r="F43" s="34"/>
      <c r="G43" s="80">
        <f t="shared" si="0"/>
        <v>0</v>
      </c>
      <c r="H43" s="35">
        <f t="shared" si="1"/>
        <v>0</v>
      </c>
      <c r="I43" s="144"/>
      <c r="J43" s="139"/>
      <c r="K43" s="4"/>
      <c r="L43" s="4"/>
    </row>
    <row r="44" spans="1:12" s="3" customFormat="1" ht="15">
      <c r="A44" s="119" t="s">
        <v>564</v>
      </c>
      <c r="B44" s="96"/>
      <c r="C44" s="132" t="s">
        <v>601</v>
      </c>
      <c r="D44" s="34"/>
      <c r="E44" s="133" t="s">
        <v>31</v>
      </c>
      <c r="F44" s="34"/>
      <c r="G44" s="80">
        <f t="shared" si="0"/>
        <v>0</v>
      </c>
      <c r="H44" s="35">
        <f t="shared" si="1"/>
        <v>0</v>
      </c>
      <c r="I44" s="144"/>
      <c r="J44" s="139"/>
      <c r="K44" s="4"/>
      <c r="L44" s="4"/>
    </row>
    <row r="45" spans="1:12" s="3" customFormat="1" ht="15">
      <c r="A45" s="119" t="s">
        <v>565</v>
      </c>
      <c r="B45" s="96"/>
      <c r="C45" s="132" t="s">
        <v>602</v>
      </c>
      <c r="D45" s="34"/>
      <c r="E45" s="133" t="s">
        <v>31</v>
      </c>
      <c r="F45" s="34"/>
      <c r="G45" s="80">
        <f t="shared" si="0"/>
        <v>0</v>
      </c>
      <c r="H45" s="35">
        <f t="shared" si="1"/>
        <v>0</v>
      </c>
      <c r="I45" s="144"/>
      <c r="J45" s="139"/>
      <c r="K45" s="4"/>
      <c r="L45" s="4"/>
    </row>
    <row r="46" spans="1:12" s="3" customFormat="1" ht="15">
      <c r="A46" s="119" t="s">
        <v>566</v>
      </c>
      <c r="B46" s="96"/>
      <c r="C46" s="132" t="s">
        <v>603</v>
      </c>
      <c r="D46" s="34"/>
      <c r="E46" s="133" t="s">
        <v>31</v>
      </c>
      <c r="F46" s="34"/>
      <c r="G46" s="80">
        <f t="shared" si="0"/>
        <v>0</v>
      </c>
      <c r="H46" s="35">
        <f t="shared" si="1"/>
        <v>0</v>
      </c>
      <c r="I46" s="144"/>
      <c r="J46" s="139"/>
      <c r="K46" s="4"/>
      <c r="L46" s="4"/>
    </row>
    <row r="47" spans="1:12" s="3" customFormat="1" ht="15">
      <c r="A47" s="119" t="s">
        <v>567</v>
      </c>
      <c r="B47" s="96"/>
      <c r="C47" s="132" t="s">
        <v>604</v>
      </c>
      <c r="D47" s="34"/>
      <c r="E47" s="133" t="s">
        <v>31</v>
      </c>
      <c r="F47" s="34"/>
      <c r="G47" s="80">
        <f t="shared" si="0"/>
        <v>0</v>
      </c>
      <c r="H47" s="35">
        <f t="shared" si="1"/>
        <v>0</v>
      </c>
      <c r="I47" s="144"/>
      <c r="J47" s="139"/>
      <c r="K47" s="4"/>
      <c r="L47" s="4"/>
    </row>
    <row r="48" spans="1:12" s="3" customFormat="1" ht="15">
      <c r="A48" s="119" t="s">
        <v>568</v>
      </c>
      <c r="B48" s="96"/>
      <c r="C48" s="132" t="s">
        <v>605</v>
      </c>
      <c r="D48" s="34"/>
      <c r="E48" s="133" t="s">
        <v>31</v>
      </c>
      <c r="F48" s="34"/>
      <c r="G48" s="80">
        <f t="shared" si="0"/>
        <v>0</v>
      </c>
      <c r="H48" s="35">
        <f t="shared" si="1"/>
        <v>0</v>
      </c>
      <c r="I48" s="144"/>
      <c r="J48" s="139"/>
      <c r="K48" s="4"/>
      <c r="L48" s="4"/>
    </row>
    <row r="49" spans="1:12" s="3" customFormat="1" ht="15">
      <c r="A49" s="119" t="s">
        <v>569</v>
      </c>
      <c r="B49" s="96"/>
      <c r="C49" s="132" t="s">
        <v>606</v>
      </c>
      <c r="D49" s="34"/>
      <c r="E49" s="133" t="s">
        <v>31</v>
      </c>
      <c r="F49" s="34"/>
      <c r="G49" s="80">
        <f t="shared" si="0"/>
        <v>0</v>
      </c>
      <c r="H49" s="35">
        <f t="shared" si="1"/>
        <v>0</v>
      </c>
      <c r="I49" s="144"/>
      <c r="J49" s="139"/>
      <c r="K49" s="4"/>
      <c r="L49" s="4"/>
    </row>
    <row r="50" spans="1:12" s="3" customFormat="1" ht="15">
      <c r="A50" s="119" t="s">
        <v>570</v>
      </c>
      <c r="B50" s="96"/>
      <c r="C50" s="132" t="s">
        <v>607</v>
      </c>
      <c r="D50" s="34"/>
      <c r="E50" s="133" t="s">
        <v>31</v>
      </c>
      <c r="F50" s="34"/>
      <c r="G50" s="80">
        <f t="shared" si="0"/>
        <v>0</v>
      </c>
      <c r="H50" s="35">
        <f t="shared" si="1"/>
        <v>0</v>
      </c>
      <c r="I50" s="144"/>
      <c r="J50" s="139"/>
      <c r="K50" s="4"/>
      <c r="L50" s="4"/>
    </row>
    <row r="51" spans="1:12" s="3" customFormat="1" ht="15">
      <c r="A51" s="119" t="s">
        <v>571</v>
      </c>
      <c r="B51" s="96"/>
      <c r="C51" s="132" t="s">
        <v>608</v>
      </c>
      <c r="D51" s="34"/>
      <c r="E51" s="133" t="s">
        <v>31</v>
      </c>
      <c r="F51" s="34"/>
      <c r="G51" s="80">
        <f t="shared" si="0"/>
        <v>0</v>
      </c>
      <c r="H51" s="35">
        <f t="shared" si="1"/>
        <v>0</v>
      </c>
      <c r="I51" s="144"/>
      <c r="J51" s="139"/>
      <c r="K51" s="4"/>
      <c r="L51" s="4"/>
    </row>
    <row r="52" spans="1:12" s="3" customFormat="1" ht="15">
      <c r="A52" s="119" t="s">
        <v>572</v>
      </c>
      <c r="B52" s="96"/>
      <c r="C52" s="132" t="s">
        <v>583</v>
      </c>
      <c r="D52" s="34"/>
      <c r="E52" s="133" t="s">
        <v>31</v>
      </c>
      <c r="F52" s="34"/>
      <c r="G52" s="80">
        <f t="shared" si="0"/>
        <v>0</v>
      </c>
      <c r="H52" s="35">
        <f t="shared" si="1"/>
        <v>0</v>
      </c>
      <c r="I52" s="144"/>
      <c r="J52" s="139"/>
      <c r="K52" s="4"/>
      <c r="L52" s="4"/>
    </row>
    <row r="53" spans="1:12" s="3" customFormat="1" ht="15">
      <c r="A53" s="119" t="s">
        <v>573</v>
      </c>
      <c r="B53" s="96"/>
      <c r="C53" s="132" t="s">
        <v>584</v>
      </c>
      <c r="D53" s="34"/>
      <c r="E53" s="133" t="s">
        <v>31</v>
      </c>
      <c r="F53" s="34"/>
      <c r="G53" s="80">
        <f t="shared" si="0"/>
        <v>0</v>
      </c>
      <c r="H53" s="35">
        <f t="shared" si="1"/>
        <v>0</v>
      </c>
      <c r="I53" s="144"/>
      <c r="J53" s="139"/>
      <c r="K53" s="4"/>
      <c r="L53" s="4"/>
    </row>
    <row r="54" spans="1:12" s="3" customFormat="1" ht="15">
      <c r="A54" s="119" t="s">
        <v>574</v>
      </c>
      <c r="B54" s="96"/>
      <c r="C54" s="132" t="s">
        <v>534</v>
      </c>
      <c r="D54" s="34"/>
      <c r="E54" s="133" t="s">
        <v>31</v>
      </c>
      <c r="F54" s="34"/>
      <c r="G54" s="80">
        <f>ROUND(D54*F54,2)</f>
        <v>0</v>
      </c>
      <c r="H54" s="35">
        <f>G54*(1+$H$8)</f>
        <v>0</v>
      </c>
      <c r="I54" s="144"/>
      <c r="J54" s="139"/>
      <c r="K54" s="4"/>
      <c r="L54" s="4"/>
    </row>
    <row r="55" spans="1:12" s="3" customFormat="1" ht="15">
      <c r="A55" s="119" t="s">
        <v>575</v>
      </c>
      <c r="B55" s="96"/>
      <c r="C55" s="132" t="s">
        <v>578</v>
      </c>
      <c r="D55" s="34"/>
      <c r="E55" s="133" t="s">
        <v>31</v>
      </c>
      <c r="F55" s="34"/>
      <c r="G55" s="80">
        <f>ROUND(D55*F55,2)</f>
        <v>0</v>
      </c>
      <c r="H55" s="35">
        <f>G55*(1+$H$8)</f>
        <v>0</v>
      </c>
      <c r="I55" s="144"/>
      <c r="J55" s="139"/>
      <c r="K55" s="4"/>
      <c r="L55" s="4"/>
    </row>
    <row r="56" spans="1:12" s="3" customFormat="1" ht="15">
      <c r="A56" s="119" t="s">
        <v>576</v>
      </c>
      <c r="B56" s="96"/>
      <c r="C56" s="132" t="s">
        <v>579</v>
      </c>
      <c r="D56" s="34"/>
      <c r="E56" s="133" t="s">
        <v>31</v>
      </c>
      <c r="F56" s="34"/>
      <c r="G56" s="80">
        <f>ROUND(D56*F56,2)</f>
        <v>0</v>
      </c>
      <c r="H56" s="35">
        <f>G56*(1+$H$8)</f>
        <v>0</v>
      </c>
      <c r="I56" s="144"/>
      <c r="J56" s="139"/>
      <c r="K56" s="4"/>
      <c r="L56" s="4"/>
    </row>
    <row r="57" spans="1:12" s="3" customFormat="1" ht="15">
      <c r="A57" s="119" t="s">
        <v>577</v>
      </c>
      <c r="B57" s="96"/>
      <c r="C57" s="132" t="s">
        <v>580</v>
      </c>
      <c r="D57" s="34"/>
      <c r="E57" s="133" t="s">
        <v>31</v>
      </c>
      <c r="F57" s="34"/>
      <c r="G57" s="80">
        <f>ROUND(D57*F57,2)</f>
        <v>0</v>
      </c>
      <c r="H57" s="35">
        <f>G57*(1+$H$8)</f>
        <v>0</v>
      </c>
      <c r="I57" s="144"/>
      <c r="J57" s="139"/>
      <c r="K57" s="4"/>
      <c r="L57" s="4"/>
    </row>
    <row r="58" spans="1:12" s="3" customFormat="1" ht="15">
      <c r="A58" s="119" t="s">
        <v>582</v>
      </c>
      <c r="B58" s="96"/>
      <c r="C58" s="132" t="s">
        <v>581</v>
      </c>
      <c r="D58" s="34"/>
      <c r="E58" s="133" t="s">
        <v>31</v>
      </c>
      <c r="F58" s="34"/>
      <c r="G58" s="80">
        <f>ROUND(D58*F58,2)</f>
        <v>0</v>
      </c>
      <c r="H58" s="35">
        <f>G58*(1+$H$8)</f>
        <v>0</v>
      </c>
      <c r="I58" s="144"/>
      <c r="J58" s="139"/>
      <c r="K58" s="4"/>
      <c r="L58" s="4"/>
    </row>
    <row r="59" spans="1:12" s="43" customFormat="1" ht="15">
      <c r="A59" s="38" t="s">
        <v>258</v>
      </c>
      <c r="B59" s="92"/>
      <c r="C59" s="40" t="s">
        <v>232</v>
      </c>
      <c r="D59" s="41"/>
      <c r="E59" s="39"/>
      <c r="F59" s="41"/>
      <c r="G59" s="81"/>
      <c r="H59" s="42"/>
      <c r="I59" s="137"/>
      <c r="J59" s="137"/>
      <c r="K59" s="137"/>
      <c r="L59" s="137"/>
    </row>
    <row r="60" spans="1:10" s="6" customFormat="1" ht="15">
      <c r="A60" s="119" t="s">
        <v>273</v>
      </c>
      <c r="B60" s="96"/>
      <c r="C60" s="132" t="s">
        <v>78</v>
      </c>
      <c r="D60" s="34"/>
      <c r="E60" s="133" t="s">
        <v>111</v>
      </c>
      <c r="F60" s="34"/>
      <c r="G60" s="80">
        <f aca="true" t="shared" si="2" ref="G60:G91">ROUND(D60*F60,2)</f>
        <v>0</v>
      </c>
      <c r="H60" s="35">
        <f aca="true" t="shared" si="3" ref="H60:H91">G60*(1+$H$8)</f>
        <v>0</v>
      </c>
      <c r="I60" s="137"/>
      <c r="J60" s="46"/>
    </row>
    <row r="61" spans="1:10" s="6" customFormat="1" ht="15">
      <c r="A61" s="119" t="s">
        <v>274</v>
      </c>
      <c r="B61" s="96"/>
      <c r="C61" s="132" t="s">
        <v>79</v>
      </c>
      <c r="D61" s="34"/>
      <c r="E61" s="133" t="s">
        <v>111</v>
      </c>
      <c r="F61" s="34"/>
      <c r="G61" s="80">
        <f t="shared" si="2"/>
        <v>0</v>
      </c>
      <c r="H61" s="35">
        <f t="shared" si="3"/>
        <v>0</v>
      </c>
      <c r="I61" s="137"/>
      <c r="J61" s="46"/>
    </row>
    <row r="62" spans="1:10" s="6" customFormat="1" ht="15">
      <c r="A62" s="119" t="s">
        <v>275</v>
      </c>
      <c r="B62" s="96"/>
      <c r="C62" s="132" t="s">
        <v>118</v>
      </c>
      <c r="D62" s="34"/>
      <c r="E62" s="133" t="s">
        <v>111</v>
      </c>
      <c r="F62" s="34"/>
      <c r="G62" s="80">
        <f t="shared" si="2"/>
        <v>0</v>
      </c>
      <c r="H62" s="35">
        <f t="shared" si="3"/>
        <v>0</v>
      </c>
      <c r="I62" s="137"/>
      <c r="J62" s="46"/>
    </row>
    <row r="63" spans="1:10" s="6" customFormat="1" ht="15">
      <c r="A63" s="119" t="s">
        <v>276</v>
      </c>
      <c r="B63" s="96"/>
      <c r="C63" s="132" t="s">
        <v>80</v>
      </c>
      <c r="D63" s="34"/>
      <c r="E63" s="133" t="s">
        <v>111</v>
      </c>
      <c r="F63" s="34"/>
      <c r="G63" s="80">
        <f t="shared" si="2"/>
        <v>0</v>
      </c>
      <c r="H63" s="35">
        <f t="shared" si="3"/>
        <v>0</v>
      </c>
      <c r="I63" s="137"/>
      <c r="J63" s="46"/>
    </row>
    <row r="64" spans="1:10" s="6" customFormat="1" ht="15">
      <c r="A64" s="119" t="s">
        <v>277</v>
      </c>
      <c r="B64" s="96"/>
      <c r="C64" s="132" t="s">
        <v>81</v>
      </c>
      <c r="D64" s="34"/>
      <c r="E64" s="133" t="s">
        <v>23</v>
      </c>
      <c r="F64" s="34"/>
      <c r="G64" s="80">
        <f t="shared" si="2"/>
        <v>0</v>
      </c>
      <c r="H64" s="35">
        <f t="shared" si="3"/>
        <v>0</v>
      </c>
      <c r="I64" s="137"/>
      <c r="J64" s="46"/>
    </row>
    <row r="65" spans="1:10" s="6" customFormat="1" ht="15">
      <c r="A65" s="119" t="s">
        <v>278</v>
      </c>
      <c r="B65" s="96"/>
      <c r="C65" s="132" t="s">
        <v>119</v>
      </c>
      <c r="D65" s="34"/>
      <c r="E65" s="133" t="s">
        <v>111</v>
      </c>
      <c r="F65" s="34"/>
      <c r="G65" s="80">
        <f t="shared" si="2"/>
        <v>0</v>
      </c>
      <c r="H65" s="35">
        <f t="shared" si="3"/>
        <v>0</v>
      </c>
      <c r="I65" s="137"/>
      <c r="J65" s="46"/>
    </row>
    <row r="66" spans="1:10" s="6" customFormat="1" ht="15">
      <c r="A66" s="119" t="s">
        <v>279</v>
      </c>
      <c r="B66" s="96"/>
      <c r="C66" s="132" t="s">
        <v>112</v>
      </c>
      <c r="D66" s="34"/>
      <c r="E66" s="133" t="s">
        <v>111</v>
      </c>
      <c r="F66" s="34"/>
      <c r="G66" s="80">
        <f t="shared" si="2"/>
        <v>0</v>
      </c>
      <c r="H66" s="35">
        <f t="shared" si="3"/>
        <v>0</v>
      </c>
      <c r="I66" s="137"/>
      <c r="J66" s="46"/>
    </row>
    <row r="67" spans="1:10" s="6" customFormat="1" ht="15">
      <c r="A67" s="119" t="s">
        <v>280</v>
      </c>
      <c r="B67" s="96"/>
      <c r="C67" s="132" t="s">
        <v>82</v>
      </c>
      <c r="D67" s="34"/>
      <c r="E67" s="133" t="s">
        <v>111</v>
      </c>
      <c r="F67" s="34"/>
      <c r="G67" s="80">
        <f t="shared" si="2"/>
        <v>0</v>
      </c>
      <c r="H67" s="35">
        <f t="shared" si="3"/>
        <v>0</v>
      </c>
      <c r="I67" s="137"/>
      <c r="J67" s="46"/>
    </row>
    <row r="68" spans="1:10" s="6" customFormat="1" ht="15">
      <c r="A68" s="119" t="s">
        <v>281</v>
      </c>
      <c r="B68" s="96"/>
      <c r="C68" s="132" t="s">
        <v>83</v>
      </c>
      <c r="D68" s="34"/>
      <c r="E68" s="133" t="s">
        <v>111</v>
      </c>
      <c r="F68" s="34"/>
      <c r="G68" s="80">
        <f t="shared" si="2"/>
        <v>0</v>
      </c>
      <c r="H68" s="35">
        <f t="shared" si="3"/>
        <v>0</v>
      </c>
      <c r="I68" s="137"/>
      <c r="J68" s="46"/>
    </row>
    <row r="69" spans="1:10" s="6" customFormat="1" ht="15">
      <c r="A69" s="119" t="s">
        <v>282</v>
      </c>
      <c r="B69" s="96"/>
      <c r="C69" s="132" t="s">
        <v>120</v>
      </c>
      <c r="D69" s="34"/>
      <c r="E69" s="133" t="s">
        <v>111</v>
      </c>
      <c r="F69" s="34"/>
      <c r="G69" s="80">
        <f t="shared" si="2"/>
        <v>0</v>
      </c>
      <c r="H69" s="35">
        <f t="shared" si="3"/>
        <v>0</v>
      </c>
      <c r="I69" s="137"/>
      <c r="J69" s="46"/>
    </row>
    <row r="70" spans="1:10" s="6" customFormat="1" ht="15">
      <c r="A70" s="119" t="s">
        <v>283</v>
      </c>
      <c r="B70" s="96"/>
      <c r="C70" s="132" t="s">
        <v>84</v>
      </c>
      <c r="D70" s="34"/>
      <c r="E70" s="133" t="s">
        <v>111</v>
      </c>
      <c r="F70" s="34"/>
      <c r="G70" s="80">
        <f t="shared" si="2"/>
        <v>0</v>
      </c>
      <c r="H70" s="35">
        <f t="shared" si="3"/>
        <v>0</v>
      </c>
      <c r="I70" s="137"/>
      <c r="J70" s="46"/>
    </row>
    <row r="71" spans="1:10" s="6" customFormat="1" ht="15">
      <c r="A71" s="119" t="s">
        <v>284</v>
      </c>
      <c r="B71" s="96"/>
      <c r="C71" s="132" t="s">
        <v>85</v>
      </c>
      <c r="D71" s="34"/>
      <c r="E71" s="133" t="s">
        <v>111</v>
      </c>
      <c r="F71" s="34"/>
      <c r="G71" s="80">
        <f t="shared" si="2"/>
        <v>0</v>
      </c>
      <c r="H71" s="35">
        <f t="shared" si="3"/>
        <v>0</v>
      </c>
      <c r="I71" s="137"/>
      <c r="J71" s="46"/>
    </row>
    <row r="72" spans="1:10" s="6" customFormat="1" ht="15">
      <c r="A72" s="119" t="s">
        <v>285</v>
      </c>
      <c r="B72" s="96"/>
      <c r="C72" s="132" t="s">
        <v>86</v>
      </c>
      <c r="D72" s="34"/>
      <c r="E72" s="133" t="s">
        <v>111</v>
      </c>
      <c r="F72" s="34"/>
      <c r="G72" s="80">
        <f t="shared" si="2"/>
        <v>0</v>
      </c>
      <c r="H72" s="35">
        <f t="shared" si="3"/>
        <v>0</v>
      </c>
      <c r="I72" s="137"/>
      <c r="J72" s="46"/>
    </row>
    <row r="73" spans="1:10" s="6" customFormat="1" ht="15">
      <c r="A73" s="119" t="s">
        <v>286</v>
      </c>
      <c r="B73" s="96"/>
      <c r="C73" s="132" t="s">
        <v>87</v>
      </c>
      <c r="D73" s="34"/>
      <c r="E73" s="133" t="s">
        <v>111</v>
      </c>
      <c r="F73" s="34"/>
      <c r="G73" s="80">
        <f t="shared" si="2"/>
        <v>0</v>
      </c>
      <c r="H73" s="35">
        <f t="shared" si="3"/>
        <v>0</v>
      </c>
      <c r="I73" s="137"/>
      <c r="J73" s="46"/>
    </row>
    <row r="74" spans="1:10" s="6" customFormat="1" ht="15">
      <c r="A74" s="119" t="s">
        <v>287</v>
      </c>
      <c r="B74" s="96"/>
      <c r="C74" s="132" t="s">
        <v>88</v>
      </c>
      <c r="D74" s="34"/>
      <c r="E74" s="133" t="s">
        <v>111</v>
      </c>
      <c r="F74" s="34"/>
      <c r="G74" s="80">
        <f t="shared" si="2"/>
        <v>0</v>
      </c>
      <c r="H74" s="35">
        <f t="shared" si="3"/>
        <v>0</v>
      </c>
      <c r="I74" s="137"/>
      <c r="J74" s="46"/>
    </row>
    <row r="75" spans="1:10" s="6" customFormat="1" ht="15">
      <c r="A75" s="119" t="s">
        <v>288</v>
      </c>
      <c r="B75" s="96"/>
      <c r="C75" s="132" t="s">
        <v>121</v>
      </c>
      <c r="D75" s="34"/>
      <c r="E75" s="133" t="s">
        <v>111</v>
      </c>
      <c r="F75" s="34"/>
      <c r="G75" s="80">
        <f t="shared" si="2"/>
        <v>0</v>
      </c>
      <c r="H75" s="35">
        <f t="shared" si="3"/>
        <v>0</v>
      </c>
      <c r="I75" s="137"/>
      <c r="J75" s="46"/>
    </row>
    <row r="76" spans="1:10" s="6" customFormat="1" ht="15">
      <c r="A76" s="119" t="s">
        <v>289</v>
      </c>
      <c r="B76" s="96"/>
      <c r="C76" s="132" t="s">
        <v>122</v>
      </c>
      <c r="D76" s="34"/>
      <c r="E76" s="133" t="s">
        <v>111</v>
      </c>
      <c r="F76" s="34"/>
      <c r="G76" s="80">
        <f t="shared" si="2"/>
        <v>0</v>
      </c>
      <c r="H76" s="35">
        <f t="shared" si="3"/>
        <v>0</v>
      </c>
      <c r="I76" s="137"/>
      <c r="J76" s="46"/>
    </row>
    <row r="77" spans="1:10" s="6" customFormat="1" ht="15">
      <c r="A77" s="119" t="s">
        <v>290</v>
      </c>
      <c r="B77" s="96"/>
      <c r="C77" s="132" t="s">
        <v>123</v>
      </c>
      <c r="D77" s="34"/>
      <c r="E77" s="133" t="s">
        <v>111</v>
      </c>
      <c r="F77" s="34"/>
      <c r="G77" s="80">
        <f t="shared" si="2"/>
        <v>0</v>
      </c>
      <c r="H77" s="35">
        <f t="shared" si="3"/>
        <v>0</v>
      </c>
      <c r="I77" s="137"/>
      <c r="J77" s="46"/>
    </row>
    <row r="78" spans="1:10" s="6" customFormat="1" ht="15">
      <c r="A78" s="119" t="s">
        <v>291</v>
      </c>
      <c r="B78" s="96"/>
      <c r="C78" s="132" t="s">
        <v>124</v>
      </c>
      <c r="D78" s="34"/>
      <c r="E78" s="133" t="s">
        <v>111</v>
      </c>
      <c r="F78" s="34"/>
      <c r="G78" s="80">
        <f t="shared" si="2"/>
        <v>0</v>
      </c>
      <c r="H78" s="35">
        <f t="shared" si="3"/>
        <v>0</v>
      </c>
      <c r="I78" s="137"/>
      <c r="J78" s="46"/>
    </row>
    <row r="79" spans="1:10" s="6" customFormat="1" ht="24">
      <c r="A79" s="119" t="s">
        <v>292</v>
      </c>
      <c r="B79" s="96"/>
      <c r="C79" s="132" t="s">
        <v>125</v>
      </c>
      <c r="D79" s="34"/>
      <c r="E79" s="133" t="s">
        <v>111</v>
      </c>
      <c r="F79" s="34"/>
      <c r="G79" s="80">
        <f t="shared" si="2"/>
        <v>0</v>
      </c>
      <c r="H79" s="35">
        <f t="shared" si="3"/>
        <v>0</v>
      </c>
      <c r="I79" s="137"/>
      <c r="J79" s="46"/>
    </row>
    <row r="80" spans="1:10" s="6" customFormat="1" ht="24">
      <c r="A80" s="119" t="s">
        <v>293</v>
      </c>
      <c r="B80" s="96"/>
      <c r="C80" s="132" t="s">
        <v>126</v>
      </c>
      <c r="D80" s="34"/>
      <c r="E80" s="133" t="s">
        <v>111</v>
      </c>
      <c r="F80" s="34"/>
      <c r="G80" s="80">
        <f t="shared" si="2"/>
        <v>0</v>
      </c>
      <c r="H80" s="35">
        <f t="shared" si="3"/>
        <v>0</v>
      </c>
      <c r="I80" s="137"/>
      <c r="J80" s="46"/>
    </row>
    <row r="81" spans="1:10" s="6" customFormat="1" ht="24">
      <c r="A81" s="119" t="s">
        <v>294</v>
      </c>
      <c r="B81" s="96"/>
      <c r="C81" s="132" t="s">
        <v>89</v>
      </c>
      <c r="D81" s="34"/>
      <c r="E81" s="133" t="s">
        <v>111</v>
      </c>
      <c r="F81" s="34"/>
      <c r="G81" s="80">
        <f t="shared" si="2"/>
        <v>0</v>
      </c>
      <c r="H81" s="35">
        <f t="shared" si="3"/>
        <v>0</v>
      </c>
      <c r="I81" s="137"/>
      <c r="J81" s="46"/>
    </row>
    <row r="82" spans="1:10" s="6" customFormat="1" ht="15">
      <c r="A82" s="119" t="s">
        <v>295</v>
      </c>
      <c r="B82" s="96"/>
      <c r="C82" s="132" t="s">
        <v>127</v>
      </c>
      <c r="D82" s="34"/>
      <c r="E82" s="133" t="s">
        <v>111</v>
      </c>
      <c r="F82" s="34"/>
      <c r="G82" s="80">
        <f t="shared" si="2"/>
        <v>0</v>
      </c>
      <c r="H82" s="35">
        <f t="shared" si="3"/>
        <v>0</v>
      </c>
      <c r="I82" s="137"/>
      <c r="J82" s="46"/>
    </row>
    <row r="83" spans="1:10" s="6" customFormat="1" ht="15">
      <c r="A83" s="119" t="s">
        <v>296</v>
      </c>
      <c r="B83" s="96"/>
      <c r="C83" s="132" t="s">
        <v>90</v>
      </c>
      <c r="D83" s="34"/>
      <c r="E83" s="133" t="s">
        <v>111</v>
      </c>
      <c r="F83" s="34"/>
      <c r="G83" s="80">
        <f t="shared" si="2"/>
        <v>0</v>
      </c>
      <c r="H83" s="35">
        <f t="shared" si="3"/>
        <v>0</v>
      </c>
      <c r="I83" s="137"/>
      <c r="J83" s="46"/>
    </row>
    <row r="84" spans="1:10" s="6" customFormat="1" ht="15">
      <c r="A84" s="119" t="s">
        <v>297</v>
      </c>
      <c r="B84" s="96"/>
      <c r="C84" s="132" t="s">
        <v>91</v>
      </c>
      <c r="D84" s="34"/>
      <c r="E84" s="133" t="s">
        <v>111</v>
      </c>
      <c r="F84" s="34"/>
      <c r="G84" s="80">
        <f t="shared" si="2"/>
        <v>0</v>
      </c>
      <c r="H84" s="35">
        <f t="shared" si="3"/>
        <v>0</v>
      </c>
      <c r="I84" s="137"/>
      <c r="J84" s="46"/>
    </row>
    <row r="85" spans="1:10" s="6" customFormat="1" ht="15">
      <c r="A85" s="119" t="s">
        <v>298</v>
      </c>
      <c r="B85" s="96"/>
      <c r="C85" s="132" t="s">
        <v>92</v>
      </c>
      <c r="D85" s="34"/>
      <c r="E85" s="133" t="s">
        <v>111</v>
      </c>
      <c r="F85" s="34"/>
      <c r="G85" s="80">
        <f t="shared" si="2"/>
        <v>0</v>
      </c>
      <c r="H85" s="35">
        <f t="shared" si="3"/>
        <v>0</v>
      </c>
      <c r="I85" s="137"/>
      <c r="J85" s="46"/>
    </row>
    <row r="86" spans="1:10" s="6" customFormat="1" ht="15">
      <c r="A86" s="119" t="s">
        <v>299</v>
      </c>
      <c r="B86" s="96"/>
      <c r="C86" s="132" t="s">
        <v>93</v>
      </c>
      <c r="D86" s="34"/>
      <c r="E86" s="133" t="s">
        <v>111</v>
      </c>
      <c r="F86" s="34"/>
      <c r="G86" s="80">
        <f t="shared" si="2"/>
        <v>0</v>
      </c>
      <c r="H86" s="35">
        <f t="shared" si="3"/>
        <v>0</v>
      </c>
      <c r="I86" s="137"/>
      <c r="J86" s="46"/>
    </row>
    <row r="87" spans="1:10" s="6" customFormat="1" ht="15">
      <c r="A87" s="119" t="s">
        <v>300</v>
      </c>
      <c r="B87" s="96"/>
      <c r="C87" s="132" t="s">
        <v>128</v>
      </c>
      <c r="D87" s="34"/>
      <c r="E87" s="133" t="s">
        <v>111</v>
      </c>
      <c r="F87" s="34"/>
      <c r="G87" s="80">
        <f t="shared" si="2"/>
        <v>0</v>
      </c>
      <c r="H87" s="35">
        <f t="shared" si="3"/>
        <v>0</v>
      </c>
      <c r="I87" s="137"/>
      <c r="J87" s="46"/>
    </row>
    <row r="88" spans="1:10" s="6" customFormat="1" ht="15">
      <c r="A88" s="119" t="s">
        <v>362</v>
      </c>
      <c r="B88" s="96"/>
      <c r="C88" s="132" t="s">
        <v>129</v>
      </c>
      <c r="D88" s="34"/>
      <c r="E88" s="133" t="s">
        <v>111</v>
      </c>
      <c r="F88" s="34"/>
      <c r="G88" s="80">
        <f t="shared" si="2"/>
        <v>0</v>
      </c>
      <c r="H88" s="35">
        <f t="shared" si="3"/>
        <v>0</v>
      </c>
      <c r="I88" s="137"/>
      <c r="J88" s="46"/>
    </row>
    <row r="89" spans="1:10" s="6" customFormat="1" ht="15">
      <c r="A89" s="119" t="s">
        <v>363</v>
      </c>
      <c r="B89" s="96"/>
      <c r="C89" s="132" t="s">
        <v>94</v>
      </c>
      <c r="D89" s="34"/>
      <c r="E89" s="133" t="s">
        <v>111</v>
      </c>
      <c r="F89" s="34"/>
      <c r="G89" s="80">
        <f t="shared" si="2"/>
        <v>0</v>
      </c>
      <c r="H89" s="35">
        <f t="shared" si="3"/>
        <v>0</v>
      </c>
      <c r="I89" s="137"/>
      <c r="J89" s="46"/>
    </row>
    <row r="90" spans="1:10" s="6" customFormat="1" ht="15">
      <c r="A90" s="119" t="s">
        <v>364</v>
      </c>
      <c r="B90" s="96"/>
      <c r="C90" s="132" t="s">
        <v>95</v>
      </c>
      <c r="D90" s="34"/>
      <c r="E90" s="133" t="s">
        <v>111</v>
      </c>
      <c r="F90" s="34"/>
      <c r="G90" s="80">
        <f t="shared" si="2"/>
        <v>0</v>
      </c>
      <c r="H90" s="35">
        <f t="shared" si="3"/>
        <v>0</v>
      </c>
      <c r="I90" s="137"/>
      <c r="J90" s="46"/>
    </row>
    <row r="91" spans="1:10" s="6" customFormat="1" ht="15">
      <c r="A91" s="119" t="s">
        <v>365</v>
      </c>
      <c r="B91" s="96"/>
      <c r="C91" s="132" t="s">
        <v>96</v>
      </c>
      <c r="D91" s="34"/>
      <c r="E91" s="133" t="s">
        <v>111</v>
      </c>
      <c r="F91" s="34"/>
      <c r="G91" s="80">
        <f t="shared" si="2"/>
        <v>0</v>
      </c>
      <c r="H91" s="35">
        <f t="shared" si="3"/>
        <v>0</v>
      </c>
      <c r="I91" s="137"/>
      <c r="J91" s="46"/>
    </row>
    <row r="92" spans="1:10" s="6" customFormat="1" ht="15">
      <c r="A92" s="119" t="s">
        <v>366</v>
      </c>
      <c r="B92" s="96"/>
      <c r="C92" s="132" t="s">
        <v>97</v>
      </c>
      <c r="D92" s="34"/>
      <c r="E92" s="133" t="s">
        <v>111</v>
      </c>
      <c r="F92" s="34"/>
      <c r="G92" s="80">
        <f aca="true" t="shared" si="4" ref="G92:G123">ROUND(D92*F92,2)</f>
        <v>0</v>
      </c>
      <c r="H92" s="35">
        <f aca="true" t="shared" si="5" ref="H92:H123">G92*(1+$H$8)</f>
        <v>0</v>
      </c>
      <c r="I92" s="137"/>
      <c r="J92" s="46"/>
    </row>
    <row r="93" spans="1:10" s="6" customFormat="1" ht="15">
      <c r="A93" s="119" t="s">
        <v>367</v>
      </c>
      <c r="B93" s="96"/>
      <c r="C93" s="132" t="s">
        <v>98</v>
      </c>
      <c r="D93" s="34"/>
      <c r="E93" s="133" t="s">
        <v>23</v>
      </c>
      <c r="F93" s="34"/>
      <c r="G93" s="80">
        <f t="shared" si="4"/>
        <v>0</v>
      </c>
      <c r="H93" s="35">
        <f t="shared" si="5"/>
        <v>0</v>
      </c>
      <c r="I93" s="137"/>
      <c r="J93" s="46"/>
    </row>
    <row r="94" spans="1:10" s="6" customFormat="1" ht="15">
      <c r="A94" s="119" t="s">
        <v>368</v>
      </c>
      <c r="B94" s="96"/>
      <c r="C94" s="132" t="s">
        <v>42</v>
      </c>
      <c r="D94" s="34"/>
      <c r="E94" s="133" t="s">
        <v>23</v>
      </c>
      <c r="F94" s="34"/>
      <c r="G94" s="80">
        <f t="shared" si="4"/>
        <v>0</v>
      </c>
      <c r="H94" s="35">
        <f t="shared" si="5"/>
        <v>0</v>
      </c>
      <c r="I94" s="137"/>
      <c r="J94" s="46"/>
    </row>
    <row r="95" spans="1:10" s="6" customFormat="1" ht="15">
      <c r="A95" s="119" t="s">
        <v>369</v>
      </c>
      <c r="B95" s="96"/>
      <c r="C95" s="132" t="s">
        <v>99</v>
      </c>
      <c r="D95" s="34"/>
      <c r="E95" s="133" t="s">
        <v>23</v>
      </c>
      <c r="F95" s="34"/>
      <c r="G95" s="80">
        <f t="shared" si="4"/>
        <v>0</v>
      </c>
      <c r="H95" s="35">
        <f t="shared" si="5"/>
        <v>0</v>
      </c>
      <c r="I95" s="137"/>
      <c r="J95" s="46"/>
    </row>
    <row r="96" spans="1:10" s="6" customFormat="1" ht="15">
      <c r="A96" s="119" t="s">
        <v>370</v>
      </c>
      <c r="B96" s="96"/>
      <c r="C96" s="132" t="s">
        <v>100</v>
      </c>
      <c r="D96" s="34"/>
      <c r="E96" s="133" t="s">
        <v>23</v>
      </c>
      <c r="F96" s="34"/>
      <c r="G96" s="80">
        <f t="shared" si="4"/>
        <v>0</v>
      </c>
      <c r="H96" s="35">
        <f t="shared" si="5"/>
        <v>0</v>
      </c>
      <c r="I96" s="137"/>
      <c r="J96" s="46"/>
    </row>
    <row r="97" spans="1:10" s="6" customFormat="1" ht="15">
      <c r="A97" s="119" t="s">
        <v>371</v>
      </c>
      <c r="B97" s="96"/>
      <c r="C97" s="132" t="s">
        <v>130</v>
      </c>
      <c r="D97" s="34"/>
      <c r="E97" s="133" t="s">
        <v>23</v>
      </c>
      <c r="F97" s="34"/>
      <c r="G97" s="80">
        <f t="shared" si="4"/>
        <v>0</v>
      </c>
      <c r="H97" s="35">
        <f t="shared" si="5"/>
        <v>0</v>
      </c>
      <c r="I97" s="137"/>
      <c r="J97" s="46"/>
    </row>
    <row r="98" spans="1:10" s="6" customFormat="1" ht="15">
      <c r="A98" s="119" t="s">
        <v>372</v>
      </c>
      <c r="B98" s="96"/>
      <c r="C98" s="132" t="s">
        <v>50</v>
      </c>
      <c r="D98" s="34"/>
      <c r="E98" s="133" t="s">
        <v>23</v>
      </c>
      <c r="F98" s="34"/>
      <c r="G98" s="80">
        <f t="shared" si="4"/>
        <v>0</v>
      </c>
      <c r="H98" s="35">
        <f t="shared" si="5"/>
        <v>0</v>
      </c>
      <c r="I98" s="137"/>
      <c r="J98" s="46"/>
    </row>
    <row r="99" spans="1:10" s="6" customFormat="1" ht="15">
      <c r="A99" s="119" t="s">
        <v>373</v>
      </c>
      <c r="B99" s="96"/>
      <c r="C99" s="132" t="s">
        <v>131</v>
      </c>
      <c r="D99" s="34"/>
      <c r="E99" s="133" t="s">
        <v>23</v>
      </c>
      <c r="F99" s="34"/>
      <c r="G99" s="80">
        <f t="shared" si="4"/>
        <v>0</v>
      </c>
      <c r="H99" s="35">
        <f t="shared" si="5"/>
        <v>0</v>
      </c>
      <c r="I99" s="137"/>
      <c r="J99" s="46"/>
    </row>
    <row r="100" spans="1:10" s="6" customFormat="1" ht="15">
      <c r="A100" s="119" t="s">
        <v>374</v>
      </c>
      <c r="B100" s="96"/>
      <c r="C100" s="132" t="s">
        <v>101</v>
      </c>
      <c r="D100" s="34"/>
      <c r="E100" s="133" t="s">
        <v>23</v>
      </c>
      <c r="F100" s="34"/>
      <c r="G100" s="80">
        <f t="shared" si="4"/>
        <v>0</v>
      </c>
      <c r="H100" s="35">
        <f t="shared" si="5"/>
        <v>0</v>
      </c>
      <c r="I100" s="137"/>
      <c r="J100" s="46"/>
    </row>
    <row r="101" spans="1:10" s="6" customFormat="1" ht="15">
      <c r="A101" s="119" t="s">
        <v>375</v>
      </c>
      <c r="B101" s="96"/>
      <c r="C101" s="132" t="s">
        <v>102</v>
      </c>
      <c r="D101" s="34"/>
      <c r="E101" s="133" t="s">
        <v>23</v>
      </c>
      <c r="F101" s="34"/>
      <c r="G101" s="80">
        <f t="shared" si="4"/>
        <v>0</v>
      </c>
      <c r="H101" s="35">
        <f t="shared" si="5"/>
        <v>0</v>
      </c>
      <c r="I101" s="137"/>
      <c r="J101" s="46"/>
    </row>
    <row r="102" spans="1:10" s="6" customFormat="1" ht="15">
      <c r="A102" s="119" t="s">
        <v>376</v>
      </c>
      <c r="B102" s="96"/>
      <c r="C102" s="132" t="s">
        <v>103</v>
      </c>
      <c r="D102" s="34"/>
      <c r="E102" s="133" t="s">
        <v>23</v>
      </c>
      <c r="F102" s="34"/>
      <c r="G102" s="80">
        <f t="shared" si="4"/>
        <v>0</v>
      </c>
      <c r="H102" s="35">
        <f t="shared" si="5"/>
        <v>0</v>
      </c>
      <c r="I102" s="137"/>
      <c r="J102" s="46"/>
    </row>
    <row r="103" spans="1:10" s="6" customFormat="1" ht="24">
      <c r="A103" s="119" t="s">
        <v>377</v>
      </c>
      <c r="B103" s="96"/>
      <c r="C103" s="132" t="s">
        <v>132</v>
      </c>
      <c r="D103" s="34"/>
      <c r="E103" s="133" t="s">
        <v>111</v>
      </c>
      <c r="F103" s="34"/>
      <c r="G103" s="80">
        <f t="shared" si="4"/>
        <v>0</v>
      </c>
      <c r="H103" s="35">
        <f t="shared" si="5"/>
        <v>0</v>
      </c>
      <c r="I103" s="137"/>
      <c r="J103" s="46"/>
    </row>
    <row r="104" spans="1:10" s="6" customFormat="1" ht="24">
      <c r="A104" s="119" t="s">
        <v>378</v>
      </c>
      <c r="B104" s="96"/>
      <c r="C104" s="132" t="s">
        <v>104</v>
      </c>
      <c r="D104" s="34"/>
      <c r="E104" s="133" t="s">
        <v>111</v>
      </c>
      <c r="F104" s="34"/>
      <c r="G104" s="80">
        <f t="shared" si="4"/>
        <v>0</v>
      </c>
      <c r="H104" s="35">
        <f t="shared" si="5"/>
        <v>0</v>
      </c>
      <c r="I104" s="137"/>
      <c r="J104" s="46"/>
    </row>
    <row r="105" spans="1:10" s="6" customFormat="1" ht="24">
      <c r="A105" s="119" t="s">
        <v>379</v>
      </c>
      <c r="B105" s="96"/>
      <c r="C105" s="132" t="s">
        <v>133</v>
      </c>
      <c r="D105" s="34"/>
      <c r="E105" s="133" t="s">
        <v>111</v>
      </c>
      <c r="F105" s="34"/>
      <c r="G105" s="80">
        <f t="shared" si="4"/>
        <v>0</v>
      </c>
      <c r="H105" s="35">
        <f t="shared" si="5"/>
        <v>0</v>
      </c>
      <c r="I105" s="137"/>
      <c r="J105" s="46"/>
    </row>
    <row r="106" spans="1:10" s="6" customFormat="1" ht="24">
      <c r="A106" s="119" t="s">
        <v>380</v>
      </c>
      <c r="B106" s="96"/>
      <c r="C106" s="132" t="s">
        <v>105</v>
      </c>
      <c r="D106" s="34"/>
      <c r="E106" s="133" t="s">
        <v>111</v>
      </c>
      <c r="F106" s="34"/>
      <c r="G106" s="80">
        <f t="shared" si="4"/>
        <v>0</v>
      </c>
      <c r="H106" s="35">
        <f t="shared" si="5"/>
        <v>0</v>
      </c>
      <c r="I106" s="137"/>
      <c r="J106" s="46"/>
    </row>
    <row r="107" spans="1:10" s="6" customFormat="1" ht="15">
      <c r="A107" s="119" t="s">
        <v>381</v>
      </c>
      <c r="B107" s="96"/>
      <c r="C107" s="132" t="s">
        <v>134</v>
      </c>
      <c r="D107" s="34"/>
      <c r="E107" s="133" t="s">
        <v>111</v>
      </c>
      <c r="F107" s="34"/>
      <c r="G107" s="80">
        <f t="shared" si="4"/>
        <v>0</v>
      </c>
      <c r="H107" s="35">
        <f t="shared" si="5"/>
        <v>0</v>
      </c>
      <c r="I107" s="137"/>
      <c r="J107" s="46"/>
    </row>
    <row r="108" spans="1:10" s="6" customFormat="1" ht="15">
      <c r="A108" s="119" t="s">
        <v>382</v>
      </c>
      <c r="B108" s="96"/>
      <c r="C108" s="132" t="s">
        <v>106</v>
      </c>
      <c r="D108" s="34"/>
      <c r="E108" s="133" t="s">
        <v>111</v>
      </c>
      <c r="F108" s="34"/>
      <c r="G108" s="80">
        <f t="shared" si="4"/>
        <v>0</v>
      </c>
      <c r="H108" s="35">
        <f t="shared" si="5"/>
        <v>0</v>
      </c>
      <c r="I108" s="137"/>
      <c r="J108" s="46"/>
    </row>
    <row r="109" spans="1:10" s="6" customFormat="1" ht="15">
      <c r="A109" s="119" t="s">
        <v>383</v>
      </c>
      <c r="B109" s="96"/>
      <c r="C109" s="132" t="s">
        <v>135</v>
      </c>
      <c r="D109" s="34"/>
      <c r="E109" s="133" t="s">
        <v>111</v>
      </c>
      <c r="F109" s="34"/>
      <c r="G109" s="80">
        <f t="shared" si="4"/>
        <v>0</v>
      </c>
      <c r="H109" s="35">
        <f t="shared" si="5"/>
        <v>0</v>
      </c>
      <c r="I109" s="137"/>
      <c r="J109" s="46"/>
    </row>
    <row r="110" spans="1:10" s="6" customFormat="1" ht="15">
      <c r="A110" s="119" t="s">
        <v>384</v>
      </c>
      <c r="B110" s="96"/>
      <c r="C110" s="132" t="s">
        <v>64</v>
      </c>
      <c r="D110" s="34"/>
      <c r="E110" s="133" t="s">
        <v>111</v>
      </c>
      <c r="F110" s="34"/>
      <c r="G110" s="80">
        <f t="shared" si="4"/>
        <v>0</v>
      </c>
      <c r="H110" s="35">
        <f t="shared" si="5"/>
        <v>0</v>
      </c>
      <c r="I110" s="137"/>
      <c r="J110" s="46"/>
    </row>
    <row r="111" spans="1:10" s="6" customFormat="1" ht="15">
      <c r="A111" s="119" t="s">
        <v>385</v>
      </c>
      <c r="B111" s="96"/>
      <c r="C111" s="132" t="s">
        <v>136</v>
      </c>
      <c r="D111" s="34"/>
      <c r="E111" s="133" t="s">
        <v>111</v>
      </c>
      <c r="F111" s="34"/>
      <c r="G111" s="80">
        <f t="shared" si="4"/>
        <v>0</v>
      </c>
      <c r="H111" s="35">
        <f t="shared" si="5"/>
        <v>0</v>
      </c>
      <c r="I111" s="137"/>
      <c r="J111" s="46"/>
    </row>
    <row r="112" spans="1:10" s="6" customFormat="1" ht="15">
      <c r="A112" s="119" t="s">
        <v>386</v>
      </c>
      <c r="B112" s="96"/>
      <c r="C112" s="132" t="s">
        <v>71</v>
      </c>
      <c r="D112" s="34"/>
      <c r="E112" s="133" t="s">
        <v>111</v>
      </c>
      <c r="F112" s="34"/>
      <c r="G112" s="80">
        <f t="shared" si="4"/>
        <v>0</v>
      </c>
      <c r="H112" s="35">
        <f t="shared" si="5"/>
        <v>0</v>
      </c>
      <c r="I112" s="137"/>
      <c r="J112" s="46"/>
    </row>
    <row r="113" spans="1:10" s="6" customFormat="1" ht="15">
      <c r="A113" s="119" t="s">
        <v>387</v>
      </c>
      <c r="B113" s="96"/>
      <c r="C113" s="132" t="s">
        <v>69</v>
      </c>
      <c r="D113" s="34"/>
      <c r="E113" s="133" t="s">
        <v>111</v>
      </c>
      <c r="F113" s="34"/>
      <c r="G113" s="80">
        <f t="shared" si="4"/>
        <v>0</v>
      </c>
      <c r="H113" s="35">
        <f t="shared" si="5"/>
        <v>0</v>
      </c>
      <c r="I113" s="137"/>
      <c r="J113" s="46"/>
    </row>
    <row r="114" spans="1:10" s="6" customFormat="1" ht="15">
      <c r="A114" s="119" t="s">
        <v>388</v>
      </c>
      <c r="B114" s="96"/>
      <c r="C114" s="132" t="s">
        <v>70</v>
      </c>
      <c r="D114" s="34"/>
      <c r="E114" s="133" t="s">
        <v>111</v>
      </c>
      <c r="F114" s="34"/>
      <c r="G114" s="80">
        <f t="shared" si="4"/>
        <v>0</v>
      </c>
      <c r="H114" s="35">
        <f t="shared" si="5"/>
        <v>0</v>
      </c>
      <c r="I114" s="137"/>
      <c r="J114" s="46"/>
    </row>
    <row r="115" spans="1:10" s="6" customFormat="1" ht="15">
      <c r="A115" s="119" t="s">
        <v>389</v>
      </c>
      <c r="B115" s="96"/>
      <c r="C115" s="132" t="s">
        <v>137</v>
      </c>
      <c r="D115" s="34"/>
      <c r="E115" s="133" t="s">
        <v>111</v>
      </c>
      <c r="F115" s="34"/>
      <c r="G115" s="80">
        <f t="shared" si="4"/>
        <v>0</v>
      </c>
      <c r="H115" s="35">
        <f t="shared" si="5"/>
        <v>0</v>
      </c>
      <c r="I115" s="137"/>
      <c r="J115" s="46"/>
    </row>
    <row r="116" spans="1:10" s="6" customFormat="1" ht="15">
      <c r="A116" s="119" t="s">
        <v>390</v>
      </c>
      <c r="B116" s="96"/>
      <c r="C116" s="132" t="s">
        <v>61</v>
      </c>
      <c r="D116" s="34"/>
      <c r="E116" s="133" t="s">
        <v>111</v>
      </c>
      <c r="F116" s="34"/>
      <c r="G116" s="80">
        <f t="shared" si="4"/>
        <v>0</v>
      </c>
      <c r="H116" s="35">
        <f t="shared" si="5"/>
        <v>0</v>
      </c>
      <c r="I116" s="137"/>
      <c r="J116" s="46"/>
    </row>
    <row r="117" spans="1:10" s="6" customFormat="1" ht="15">
      <c r="A117" s="119" t="s">
        <v>391</v>
      </c>
      <c r="B117" s="96"/>
      <c r="C117" s="132" t="s">
        <v>62</v>
      </c>
      <c r="D117" s="34"/>
      <c r="E117" s="133" t="s">
        <v>111</v>
      </c>
      <c r="F117" s="34"/>
      <c r="G117" s="80">
        <f t="shared" si="4"/>
        <v>0</v>
      </c>
      <c r="H117" s="35">
        <f t="shared" si="5"/>
        <v>0</v>
      </c>
      <c r="I117" s="137"/>
      <c r="J117" s="46"/>
    </row>
    <row r="118" spans="1:10" s="6" customFormat="1" ht="15">
      <c r="A118" s="119" t="s">
        <v>392</v>
      </c>
      <c r="B118" s="96"/>
      <c r="C118" s="132" t="s">
        <v>138</v>
      </c>
      <c r="D118" s="34"/>
      <c r="E118" s="133" t="s">
        <v>111</v>
      </c>
      <c r="F118" s="34"/>
      <c r="G118" s="80">
        <f t="shared" si="4"/>
        <v>0</v>
      </c>
      <c r="H118" s="35">
        <f t="shared" si="5"/>
        <v>0</v>
      </c>
      <c r="I118" s="137"/>
      <c r="J118" s="46"/>
    </row>
    <row r="119" spans="1:10" s="6" customFormat="1" ht="15">
      <c r="A119" s="119" t="s">
        <v>393</v>
      </c>
      <c r="B119" s="96"/>
      <c r="C119" s="132" t="s">
        <v>139</v>
      </c>
      <c r="D119" s="34"/>
      <c r="E119" s="133" t="s">
        <v>111</v>
      </c>
      <c r="F119" s="34"/>
      <c r="G119" s="80">
        <f t="shared" si="4"/>
        <v>0</v>
      </c>
      <c r="H119" s="35">
        <f t="shared" si="5"/>
        <v>0</v>
      </c>
      <c r="I119" s="137"/>
      <c r="J119" s="46"/>
    </row>
    <row r="120" spans="1:10" s="6" customFormat="1" ht="15">
      <c r="A120" s="119" t="s">
        <v>394</v>
      </c>
      <c r="B120" s="96"/>
      <c r="C120" s="132" t="s">
        <v>63</v>
      </c>
      <c r="D120" s="34"/>
      <c r="E120" s="133" t="s">
        <v>111</v>
      </c>
      <c r="F120" s="34"/>
      <c r="G120" s="80">
        <f t="shared" si="4"/>
        <v>0</v>
      </c>
      <c r="H120" s="35">
        <f t="shared" si="5"/>
        <v>0</v>
      </c>
      <c r="I120" s="137"/>
      <c r="J120" s="46"/>
    </row>
    <row r="121" spans="1:10" s="6" customFormat="1" ht="24">
      <c r="A121" s="119" t="s">
        <v>395</v>
      </c>
      <c r="B121" s="96"/>
      <c r="C121" s="132" t="s">
        <v>140</v>
      </c>
      <c r="D121" s="34"/>
      <c r="E121" s="133" t="s">
        <v>111</v>
      </c>
      <c r="F121" s="34"/>
      <c r="G121" s="80">
        <f t="shared" si="4"/>
        <v>0</v>
      </c>
      <c r="H121" s="35">
        <f t="shared" si="5"/>
        <v>0</v>
      </c>
      <c r="I121" s="137"/>
      <c r="J121" s="46"/>
    </row>
    <row r="122" spans="1:12" s="68" customFormat="1" ht="24">
      <c r="A122" s="119" t="s">
        <v>396</v>
      </c>
      <c r="B122" s="96"/>
      <c r="C122" s="132" t="s">
        <v>57</v>
      </c>
      <c r="D122" s="34"/>
      <c r="E122" s="133" t="s">
        <v>111</v>
      </c>
      <c r="F122" s="34"/>
      <c r="G122" s="80">
        <f t="shared" si="4"/>
        <v>0</v>
      </c>
      <c r="H122" s="35">
        <f t="shared" si="5"/>
        <v>0</v>
      </c>
      <c r="I122" s="137"/>
      <c r="J122" s="46"/>
      <c r="K122" s="6"/>
      <c r="L122" s="6"/>
    </row>
    <row r="123" spans="1:10" s="6" customFormat="1" ht="24">
      <c r="A123" s="119" t="s">
        <v>397</v>
      </c>
      <c r="B123" s="96"/>
      <c r="C123" s="132" t="s">
        <v>58</v>
      </c>
      <c r="D123" s="34"/>
      <c r="E123" s="133" t="s">
        <v>111</v>
      </c>
      <c r="F123" s="34"/>
      <c r="G123" s="80">
        <f t="shared" si="4"/>
        <v>0</v>
      </c>
      <c r="H123" s="35">
        <f t="shared" si="5"/>
        <v>0</v>
      </c>
      <c r="I123" s="137"/>
      <c r="J123" s="46"/>
    </row>
    <row r="124" spans="1:10" s="6" customFormat="1" ht="24">
      <c r="A124" s="119" t="s">
        <v>398</v>
      </c>
      <c r="B124" s="96"/>
      <c r="C124" s="132" t="s">
        <v>60</v>
      </c>
      <c r="D124" s="34"/>
      <c r="E124" s="133" t="s">
        <v>111</v>
      </c>
      <c r="F124" s="34"/>
      <c r="G124" s="80">
        <f aca="true" t="shared" si="6" ref="G124:G155">ROUND(D124*F124,2)</f>
        <v>0</v>
      </c>
      <c r="H124" s="35">
        <f aca="true" t="shared" si="7" ref="H124:H155">G124*(1+$H$8)</f>
        <v>0</v>
      </c>
      <c r="I124" s="137"/>
      <c r="J124" s="46"/>
    </row>
    <row r="125" spans="1:10" s="6" customFormat="1" ht="24">
      <c r="A125" s="119" t="s">
        <v>399</v>
      </c>
      <c r="B125" s="96"/>
      <c r="C125" s="132" t="s">
        <v>141</v>
      </c>
      <c r="D125" s="34"/>
      <c r="E125" s="133" t="s">
        <v>111</v>
      </c>
      <c r="F125" s="34"/>
      <c r="G125" s="80">
        <f t="shared" si="6"/>
        <v>0</v>
      </c>
      <c r="H125" s="35">
        <f t="shared" si="7"/>
        <v>0</v>
      </c>
      <c r="I125" s="137"/>
      <c r="J125" s="46"/>
    </row>
    <row r="126" spans="1:10" s="6" customFormat="1" ht="15">
      <c r="A126" s="119" t="s">
        <v>400</v>
      </c>
      <c r="B126" s="96"/>
      <c r="C126" s="132" t="s">
        <v>65</v>
      </c>
      <c r="D126" s="34"/>
      <c r="E126" s="133" t="s">
        <v>111</v>
      </c>
      <c r="F126" s="34"/>
      <c r="G126" s="80">
        <f t="shared" si="6"/>
        <v>0</v>
      </c>
      <c r="H126" s="35">
        <f t="shared" si="7"/>
        <v>0</v>
      </c>
      <c r="I126" s="137"/>
      <c r="J126" s="46"/>
    </row>
    <row r="127" spans="1:10" s="6" customFormat="1" ht="15">
      <c r="A127" s="119" t="s">
        <v>401</v>
      </c>
      <c r="B127" s="96"/>
      <c r="C127" s="132" t="s">
        <v>66</v>
      </c>
      <c r="D127" s="34"/>
      <c r="E127" s="133" t="s">
        <v>111</v>
      </c>
      <c r="F127" s="34"/>
      <c r="G127" s="80">
        <f t="shared" si="6"/>
        <v>0</v>
      </c>
      <c r="H127" s="35">
        <f t="shared" si="7"/>
        <v>0</v>
      </c>
      <c r="I127" s="137"/>
      <c r="J127" s="46"/>
    </row>
    <row r="128" spans="1:10" s="6" customFormat="1" ht="24">
      <c r="A128" s="119" t="s">
        <v>402</v>
      </c>
      <c r="B128" s="96"/>
      <c r="C128" s="132" t="s">
        <v>67</v>
      </c>
      <c r="D128" s="34"/>
      <c r="E128" s="133" t="s">
        <v>111</v>
      </c>
      <c r="F128" s="34"/>
      <c r="G128" s="80">
        <f t="shared" si="6"/>
        <v>0</v>
      </c>
      <c r="H128" s="35">
        <f t="shared" si="7"/>
        <v>0</v>
      </c>
      <c r="I128" s="137"/>
      <c r="J128" s="46"/>
    </row>
    <row r="129" spans="1:11" s="6" customFormat="1" ht="15">
      <c r="A129" s="119" t="s">
        <v>403</v>
      </c>
      <c r="B129" s="96"/>
      <c r="C129" s="132" t="s">
        <v>142</v>
      </c>
      <c r="D129" s="34"/>
      <c r="E129" s="133" t="s">
        <v>111</v>
      </c>
      <c r="F129" s="34"/>
      <c r="G129" s="80">
        <f t="shared" si="6"/>
        <v>0</v>
      </c>
      <c r="H129" s="35">
        <f t="shared" si="7"/>
        <v>0</v>
      </c>
      <c r="I129" s="137"/>
      <c r="J129" s="46"/>
      <c r="K129" s="69"/>
    </row>
    <row r="130" spans="1:10" s="6" customFormat="1" ht="24">
      <c r="A130" s="119" t="s">
        <v>404</v>
      </c>
      <c r="B130" s="96"/>
      <c r="C130" s="132" t="s">
        <v>143</v>
      </c>
      <c r="D130" s="34"/>
      <c r="E130" s="133" t="s">
        <v>111</v>
      </c>
      <c r="F130" s="34"/>
      <c r="G130" s="80">
        <f t="shared" si="6"/>
        <v>0</v>
      </c>
      <c r="H130" s="35">
        <f t="shared" si="7"/>
        <v>0</v>
      </c>
      <c r="I130" s="137"/>
      <c r="J130" s="46"/>
    </row>
    <row r="131" spans="1:10" s="6" customFormat="1" ht="24">
      <c r="A131" s="119" t="s">
        <v>405</v>
      </c>
      <c r="B131" s="96"/>
      <c r="C131" s="132" t="s">
        <v>144</v>
      </c>
      <c r="D131" s="34"/>
      <c r="E131" s="133" t="s">
        <v>111</v>
      </c>
      <c r="F131" s="34"/>
      <c r="G131" s="80">
        <f t="shared" si="6"/>
        <v>0</v>
      </c>
      <c r="H131" s="35">
        <f t="shared" si="7"/>
        <v>0</v>
      </c>
      <c r="I131" s="137"/>
      <c r="J131" s="46"/>
    </row>
    <row r="132" spans="1:10" s="6" customFormat="1" ht="24">
      <c r="A132" s="119" t="s">
        <v>406</v>
      </c>
      <c r="B132" s="96"/>
      <c r="C132" s="132" t="s">
        <v>145</v>
      </c>
      <c r="D132" s="34"/>
      <c r="E132" s="133" t="s">
        <v>111</v>
      </c>
      <c r="F132" s="34"/>
      <c r="G132" s="80">
        <f t="shared" si="6"/>
        <v>0</v>
      </c>
      <c r="H132" s="35">
        <f t="shared" si="7"/>
        <v>0</v>
      </c>
      <c r="I132" s="137"/>
      <c r="J132" s="46"/>
    </row>
    <row r="133" spans="1:10" s="6" customFormat="1" ht="15">
      <c r="A133" s="119" t="s">
        <v>407</v>
      </c>
      <c r="B133" s="96"/>
      <c r="C133" s="132" t="s">
        <v>146</v>
      </c>
      <c r="D133" s="34"/>
      <c r="E133" s="133" t="s">
        <v>111</v>
      </c>
      <c r="F133" s="34"/>
      <c r="G133" s="80">
        <f t="shared" si="6"/>
        <v>0</v>
      </c>
      <c r="H133" s="35">
        <f t="shared" si="7"/>
        <v>0</v>
      </c>
      <c r="I133" s="137"/>
      <c r="J133" s="46"/>
    </row>
    <row r="134" spans="1:10" s="6" customFormat="1" ht="15">
      <c r="A134" s="119" t="s">
        <v>408</v>
      </c>
      <c r="B134" s="96"/>
      <c r="C134" s="132" t="s">
        <v>147</v>
      </c>
      <c r="D134" s="34"/>
      <c r="E134" s="133" t="s">
        <v>111</v>
      </c>
      <c r="F134" s="34"/>
      <c r="G134" s="80">
        <f t="shared" si="6"/>
        <v>0</v>
      </c>
      <c r="H134" s="35">
        <f t="shared" si="7"/>
        <v>0</v>
      </c>
      <c r="I134" s="137"/>
      <c r="J134" s="46"/>
    </row>
    <row r="135" spans="1:10" s="6" customFormat="1" ht="15">
      <c r="A135" s="119" t="s">
        <v>409</v>
      </c>
      <c r="B135" s="96"/>
      <c r="C135" s="132" t="s">
        <v>148</v>
      </c>
      <c r="D135" s="34"/>
      <c r="E135" s="133" t="s">
        <v>111</v>
      </c>
      <c r="F135" s="34"/>
      <c r="G135" s="80">
        <f t="shared" si="6"/>
        <v>0</v>
      </c>
      <c r="H135" s="35">
        <f t="shared" si="7"/>
        <v>0</v>
      </c>
      <c r="I135" s="137"/>
      <c r="J135" s="46"/>
    </row>
    <row r="136" spans="1:10" s="6" customFormat="1" ht="15">
      <c r="A136" s="119" t="s">
        <v>410</v>
      </c>
      <c r="B136" s="96"/>
      <c r="C136" s="132" t="s">
        <v>149</v>
      </c>
      <c r="D136" s="34"/>
      <c r="E136" s="133" t="s">
        <v>111</v>
      </c>
      <c r="F136" s="34"/>
      <c r="G136" s="80">
        <f t="shared" si="6"/>
        <v>0</v>
      </c>
      <c r="H136" s="35">
        <f t="shared" si="7"/>
        <v>0</v>
      </c>
      <c r="I136" s="137"/>
      <c r="J136" s="46"/>
    </row>
    <row r="137" spans="1:10" s="6" customFormat="1" ht="15">
      <c r="A137" s="119" t="s">
        <v>411</v>
      </c>
      <c r="B137" s="96"/>
      <c r="C137" s="132" t="s">
        <v>107</v>
      </c>
      <c r="D137" s="34"/>
      <c r="E137" s="133" t="s">
        <v>111</v>
      </c>
      <c r="F137" s="34"/>
      <c r="G137" s="80">
        <f t="shared" si="6"/>
        <v>0</v>
      </c>
      <c r="H137" s="35">
        <f t="shared" si="7"/>
        <v>0</v>
      </c>
      <c r="I137" s="137"/>
      <c r="J137" s="46"/>
    </row>
    <row r="138" spans="1:10" s="6" customFormat="1" ht="15">
      <c r="A138" s="119" t="s">
        <v>412</v>
      </c>
      <c r="B138" s="96"/>
      <c r="C138" s="132" t="s">
        <v>108</v>
      </c>
      <c r="D138" s="34"/>
      <c r="E138" s="133" t="s">
        <v>111</v>
      </c>
      <c r="F138" s="34"/>
      <c r="G138" s="80">
        <f t="shared" si="6"/>
        <v>0</v>
      </c>
      <c r="H138" s="35">
        <f t="shared" si="7"/>
        <v>0</v>
      </c>
      <c r="I138" s="137"/>
      <c r="J138" s="46"/>
    </row>
    <row r="139" spans="1:10" s="6" customFormat="1" ht="15">
      <c r="A139" s="119" t="s">
        <v>413</v>
      </c>
      <c r="B139" s="96"/>
      <c r="C139" s="132" t="s">
        <v>150</v>
      </c>
      <c r="D139" s="34"/>
      <c r="E139" s="133" t="s">
        <v>111</v>
      </c>
      <c r="F139" s="34"/>
      <c r="G139" s="80">
        <f t="shared" si="6"/>
        <v>0</v>
      </c>
      <c r="H139" s="35">
        <f t="shared" si="7"/>
        <v>0</v>
      </c>
      <c r="I139" s="137"/>
      <c r="J139" s="46"/>
    </row>
    <row r="140" spans="1:10" s="6" customFormat="1" ht="15">
      <c r="A140" s="119" t="s">
        <v>414</v>
      </c>
      <c r="B140" s="96"/>
      <c r="C140" s="132" t="s">
        <v>151</v>
      </c>
      <c r="D140" s="34"/>
      <c r="E140" s="133" t="s">
        <v>111</v>
      </c>
      <c r="F140" s="34"/>
      <c r="G140" s="80">
        <f t="shared" si="6"/>
        <v>0</v>
      </c>
      <c r="H140" s="35">
        <f t="shared" si="7"/>
        <v>0</v>
      </c>
      <c r="I140" s="137"/>
      <c r="J140" s="46"/>
    </row>
    <row r="141" spans="1:10" s="6" customFormat="1" ht="15">
      <c r="A141" s="119" t="s">
        <v>415</v>
      </c>
      <c r="B141" s="96"/>
      <c r="C141" s="132" t="s">
        <v>152</v>
      </c>
      <c r="D141" s="34"/>
      <c r="E141" s="133" t="s">
        <v>111</v>
      </c>
      <c r="F141" s="34"/>
      <c r="G141" s="80">
        <f t="shared" si="6"/>
        <v>0</v>
      </c>
      <c r="H141" s="35">
        <f t="shared" si="7"/>
        <v>0</v>
      </c>
      <c r="I141" s="137"/>
      <c r="J141" s="46"/>
    </row>
    <row r="142" spans="1:10" s="6" customFormat="1" ht="15">
      <c r="A142" s="119" t="s">
        <v>416</v>
      </c>
      <c r="B142" s="96"/>
      <c r="C142" s="132" t="s">
        <v>153</v>
      </c>
      <c r="D142" s="34"/>
      <c r="E142" s="133" t="s">
        <v>111</v>
      </c>
      <c r="F142" s="34"/>
      <c r="G142" s="80">
        <f t="shared" si="6"/>
        <v>0</v>
      </c>
      <c r="H142" s="35">
        <f t="shared" si="7"/>
        <v>0</v>
      </c>
      <c r="I142" s="137"/>
      <c r="J142" s="46"/>
    </row>
    <row r="143" spans="1:10" s="6" customFormat="1" ht="15">
      <c r="A143" s="119" t="s">
        <v>417</v>
      </c>
      <c r="B143" s="96"/>
      <c r="C143" s="132" t="s">
        <v>154</v>
      </c>
      <c r="D143" s="34"/>
      <c r="E143" s="133" t="s">
        <v>111</v>
      </c>
      <c r="F143" s="34"/>
      <c r="G143" s="80">
        <f t="shared" si="6"/>
        <v>0</v>
      </c>
      <c r="H143" s="35">
        <f t="shared" si="7"/>
        <v>0</v>
      </c>
      <c r="I143" s="137"/>
      <c r="J143" s="46"/>
    </row>
    <row r="144" spans="1:10" s="6" customFormat="1" ht="15">
      <c r="A144" s="119" t="s">
        <v>418</v>
      </c>
      <c r="B144" s="96"/>
      <c r="C144" s="132" t="s">
        <v>155</v>
      </c>
      <c r="D144" s="34"/>
      <c r="E144" s="133" t="s">
        <v>111</v>
      </c>
      <c r="F144" s="34"/>
      <c r="G144" s="80">
        <f t="shared" si="6"/>
        <v>0</v>
      </c>
      <c r="H144" s="35">
        <f t="shared" si="7"/>
        <v>0</v>
      </c>
      <c r="I144" s="137"/>
      <c r="J144" s="46"/>
    </row>
    <row r="145" spans="1:10" s="6" customFormat="1" ht="15">
      <c r="A145" s="119" t="s">
        <v>419</v>
      </c>
      <c r="B145" s="96"/>
      <c r="C145" s="132" t="s">
        <v>247</v>
      </c>
      <c r="D145" s="34"/>
      <c r="E145" s="133" t="s">
        <v>111</v>
      </c>
      <c r="F145" s="34"/>
      <c r="G145" s="80">
        <f t="shared" si="6"/>
        <v>0</v>
      </c>
      <c r="H145" s="35">
        <f t="shared" si="7"/>
        <v>0</v>
      </c>
      <c r="I145" s="137"/>
      <c r="J145" s="46"/>
    </row>
    <row r="146" spans="1:10" s="6" customFormat="1" ht="15">
      <c r="A146" s="119" t="s">
        <v>420</v>
      </c>
      <c r="B146" s="96"/>
      <c r="C146" s="132" t="s">
        <v>156</v>
      </c>
      <c r="D146" s="34"/>
      <c r="E146" s="133" t="s">
        <v>111</v>
      </c>
      <c r="F146" s="34"/>
      <c r="G146" s="80">
        <f t="shared" si="6"/>
        <v>0</v>
      </c>
      <c r="H146" s="35">
        <f t="shared" si="7"/>
        <v>0</v>
      </c>
      <c r="I146" s="137"/>
      <c r="J146" s="46"/>
    </row>
    <row r="147" spans="1:10" s="6" customFormat="1" ht="15">
      <c r="A147" s="119" t="s">
        <v>421</v>
      </c>
      <c r="B147" s="96"/>
      <c r="C147" s="132" t="s">
        <v>157</v>
      </c>
      <c r="D147" s="34"/>
      <c r="E147" s="133" t="s">
        <v>111</v>
      </c>
      <c r="F147" s="34"/>
      <c r="G147" s="80">
        <f t="shared" si="6"/>
        <v>0</v>
      </c>
      <c r="H147" s="35">
        <f t="shared" si="7"/>
        <v>0</v>
      </c>
      <c r="I147" s="137"/>
      <c r="J147" s="46"/>
    </row>
    <row r="148" spans="1:10" s="6" customFormat="1" ht="15">
      <c r="A148" s="119" t="s">
        <v>422</v>
      </c>
      <c r="B148" s="96"/>
      <c r="C148" s="132" t="s">
        <v>158</v>
      </c>
      <c r="D148" s="34"/>
      <c r="E148" s="133" t="s">
        <v>111</v>
      </c>
      <c r="F148" s="34"/>
      <c r="G148" s="80">
        <f t="shared" si="6"/>
        <v>0</v>
      </c>
      <c r="H148" s="35">
        <f t="shared" si="7"/>
        <v>0</v>
      </c>
      <c r="I148" s="137"/>
      <c r="J148" s="46"/>
    </row>
    <row r="149" spans="1:10" s="6" customFormat="1" ht="15">
      <c r="A149" s="119" t="s">
        <v>423</v>
      </c>
      <c r="B149" s="96"/>
      <c r="C149" s="132" t="s">
        <v>159</v>
      </c>
      <c r="D149" s="34"/>
      <c r="E149" s="133" t="s">
        <v>111</v>
      </c>
      <c r="F149" s="34"/>
      <c r="G149" s="80">
        <f t="shared" si="6"/>
        <v>0</v>
      </c>
      <c r="H149" s="35">
        <f t="shared" si="7"/>
        <v>0</v>
      </c>
      <c r="I149" s="137"/>
      <c r="J149" s="46"/>
    </row>
    <row r="150" spans="1:10" s="6" customFormat="1" ht="15">
      <c r="A150" s="119" t="s">
        <v>424</v>
      </c>
      <c r="B150" s="96"/>
      <c r="C150" s="132" t="s">
        <v>160</v>
      </c>
      <c r="D150" s="34"/>
      <c r="E150" s="133" t="s">
        <v>111</v>
      </c>
      <c r="F150" s="34"/>
      <c r="G150" s="80">
        <f t="shared" si="6"/>
        <v>0</v>
      </c>
      <c r="H150" s="35">
        <f t="shared" si="7"/>
        <v>0</v>
      </c>
      <c r="I150" s="137"/>
      <c r="J150" s="46"/>
    </row>
    <row r="151" spans="1:10" s="6" customFormat="1" ht="15">
      <c r="A151" s="119" t="s">
        <v>425</v>
      </c>
      <c r="B151" s="96"/>
      <c r="C151" s="132" t="s">
        <v>161</v>
      </c>
      <c r="D151" s="34"/>
      <c r="E151" s="133" t="s">
        <v>111</v>
      </c>
      <c r="F151" s="34"/>
      <c r="G151" s="80">
        <f t="shared" si="6"/>
        <v>0</v>
      </c>
      <c r="H151" s="35">
        <f t="shared" si="7"/>
        <v>0</v>
      </c>
      <c r="I151" s="137"/>
      <c r="J151" s="46"/>
    </row>
    <row r="152" spans="1:10" s="6" customFormat="1" ht="15">
      <c r="A152" s="119" t="s">
        <v>426</v>
      </c>
      <c r="B152" s="96"/>
      <c r="C152" s="132" t="s">
        <v>162</v>
      </c>
      <c r="D152" s="34"/>
      <c r="E152" s="133" t="s">
        <v>111</v>
      </c>
      <c r="F152" s="34"/>
      <c r="G152" s="80">
        <f t="shared" si="6"/>
        <v>0</v>
      </c>
      <c r="H152" s="35">
        <f t="shared" si="7"/>
        <v>0</v>
      </c>
      <c r="I152" s="137"/>
      <c r="J152" s="46"/>
    </row>
    <row r="153" spans="1:10" s="6" customFormat="1" ht="15">
      <c r="A153" s="119" t="s">
        <v>427</v>
      </c>
      <c r="B153" s="96"/>
      <c r="C153" s="132" t="s">
        <v>163</v>
      </c>
      <c r="D153" s="34"/>
      <c r="E153" s="133" t="s">
        <v>111</v>
      </c>
      <c r="F153" s="34"/>
      <c r="G153" s="80">
        <f t="shared" si="6"/>
        <v>0</v>
      </c>
      <c r="H153" s="35">
        <f t="shared" si="7"/>
        <v>0</v>
      </c>
      <c r="I153" s="137"/>
      <c r="J153" s="46"/>
    </row>
    <row r="154" spans="1:10" s="6" customFormat="1" ht="15">
      <c r="A154" s="119" t="s">
        <v>428</v>
      </c>
      <c r="B154" s="96"/>
      <c r="C154" s="132" t="s">
        <v>164</v>
      </c>
      <c r="D154" s="34"/>
      <c r="E154" s="133" t="s">
        <v>111</v>
      </c>
      <c r="F154" s="34"/>
      <c r="G154" s="80">
        <f t="shared" si="6"/>
        <v>0</v>
      </c>
      <c r="H154" s="35">
        <f t="shared" si="7"/>
        <v>0</v>
      </c>
      <c r="I154" s="137"/>
      <c r="J154" s="46"/>
    </row>
    <row r="155" spans="1:10" s="6" customFormat="1" ht="24">
      <c r="A155" s="119" t="s">
        <v>429</v>
      </c>
      <c r="B155" s="96"/>
      <c r="C155" s="132" t="s">
        <v>165</v>
      </c>
      <c r="D155" s="34"/>
      <c r="E155" s="133" t="s">
        <v>111</v>
      </c>
      <c r="F155" s="34"/>
      <c r="G155" s="80">
        <f t="shared" si="6"/>
        <v>0</v>
      </c>
      <c r="H155" s="35">
        <f t="shared" si="7"/>
        <v>0</v>
      </c>
      <c r="I155" s="137"/>
      <c r="J155" s="46"/>
    </row>
    <row r="156" spans="1:10" s="6" customFormat="1" ht="15">
      <c r="A156" s="119" t="s">
        <v>430</v>
      </c>
      <c r="B156" s="96"/>
      <c r="C156" s="132" t="s">
        <v>109</v>
      </c>
      <c r="D156" s="34"/>
      <c r="E156" s="133" t="s">
        <v>45</v>
      </c>
      <c r="F156" s="34"/>
      <c r="G156" s="80">
        <f aca="true" t="shared" si="8" ref="G156:G161">ROUND(D156*F156,2)</f>
        <v>0</v>
      </c>
      <c r="H156" s="35">
        <f aca="true" t="shared" si="9" ref="H156:H161">G156*(1+$H$8)</f>
        <v>0</v>
      </c>
      <c r="I156" s="137"/>
      <c r="J156" s="46"/>
    </row>
    <row r="157" spans="1:10" s="6" customFormat="1" ht="15">
      <c r="A157" s="119" t="s">
        <v>431</v>
      </c>
      <c r="B157" s="96"/>
      <c r="C157" s="132" t="s">
        <v>110</v>
      </c>
      <c r="D157" s="34"/>
      <c r="E157" s="133" t="s">
        <v>45</v>
      </c>
      <c r="F157" s="34"/>
      <c r="G157" s="80">
        <f t="shared" si="8"/>
        <v>0</v>
      </c>
      <c r="H157" s="35">
        <f t="shared" si="9"/>
        <v>0</v>
      </c>
      <c r="I157" s="137"/>
      <c r="J157" s="46"/>
    </row>
    <row r="158" spans="1:10" s="6" customFormat="1" ht="15">
      <c r="A158" s="119" t="s">
        <v>432</v>
      </c>
      <c r="B158" s="96"/>
      <c r="C158" s="132" t="s">
        <v>166</v>
      </c>
      <c r="D158" s="34"/>
      <c r="E158" s="133" t="s">
        <v>45</v>
      </c>
      <c r="F158" s="34"/>
      <c r="G158" s="80">
        <f t="shared" si="8"/>
        <v>0</v>
      </c>
      <c r="H158" s="35">
        <f t="shared" si="9"/>
        <v>0</v>
      </c>
      <c r="I158" s="137"/>
      <c r="J158" s="46"/>
    </row>
    <row r="159" spans="1:10" s="6" customFormat="1" ht="15">
      <c r="A159" s="119" t="s">
        <v>433</v>
      </c>
      <c r="B159" s="96"/>
      <c r="C159" s="132" t="s">
        <v>167</v>
      </c>
      <c r="D159" s="34"/>
      <c r="E159" s="133" t="s">
        <v>111</v>
      </c>
      <c r="F159" s="34"/>
      <c r="G159" s="80">
        <f t="shared" si="8"/>
        <v>0</v>
      </c>
      <c r="H159" s="35">
        <f t="shared" si="9"/>
        <v>0</v>
      </c>
      <c r="I159" s="137"/>
      <c r="J159" s="46"/>
    </row>
    <row r="160" spans="1:10" s="6" customFormat="1" ht="15">
      <c r="A160" s="119" t="s">
        <v>434</v>
      </c>
      <c r="B160" s="96"/>
      <c r="C160" s="132" t="s">
        <v>168</v>
      </c>
      <c r="D160" s="34"/>
      <c r="E160" s="133" t="s">
        <v>111</v>
      </c>
      <c r="F160" s="34"/>
      <c r="G160" s="80">
        <f t="shared" si="8"/>
        <v>0</v>
      </c>
      <c r="H160" s="35">
        <f t="shared" si="9"/>
        <v>0</v>
      </c>
      <c r="I160" s="137"/>
      <c r="J160" s="46"/>
    </row>
    <row r="161" spans="1:10" s="6" customFormat="1" ht="15">
      <c r="A161" s="119" t="s">
        <v>435</v>
      </c>
      <c r="B161" s="96"/>
      <c r="C161" s="132" t="s">
        <v>169</v>
      </c>
      <c r="D161" s="34"/>
      <c r="E161" s="133" t="s">
        <v>111</v>
      </c>
      <c r="F161" s="34"/>
      <c r="G161" s="80">
        <f t="shared" si="8"/>
        <v>0</v>
      </c>
      <c r="H161" s="35">
        <f t="shared" si="9"/>
        <v>0</v>
      </c>
      <c r="I161" s="137"/>
      <c r="J161" s="46"/>
    </row>
    <row r="162" spans="1:10" s="6" customFormat="1" ht="15">
      <c r="A162" s="38" t="s">
        <v>301</v>
      </c>
      <c r="B162" s="92"/>
      <c r="C162" s="40" t="s">
        <v>72</v>
      </c>
      <c r="D162" s="41"/>
      <c r="E162" s="39"/>
      <c r="F162" s="41"/>
      <c r="G162" s="81"/>
      <c r="H162" s="42"/>
      <c r="I162" s="137"/>
      <c r="J162" s="46"/>
    </row>
    <row r="163" spans="1:10" s="6" customFormat="1" ht="15">
      <c r="A163" s="119" t="s">
        <v>302</v>
      </c>
      <c r="B163" s="96"/>
      <c r="C163" s="132" t="s">
        <v>78</v>
      </c>
      <c r="D163" s="34"/>
      <c r="E163" s="133" t="s">
        <v>111</v>
      </c>
      <c r="F163" s="34"/>
      <c r="G163" s="80">
        <f aca="true" t="shared" si="10" ref="G163:G190">ROUND(D163*F163,2)</f>
        <v>0</v>
      </c>
      <c r="H163" s="35">
        <f aca="true" t="shared" si="11" ref="H163:H190">G163*(1+$H$8)</f>
        <v>0</v>
      </c>
      <c r="I163" s="137"/>
      <c r="J163" s="46"/>
    </row>
    <row r="164" spans="1:10" s="6" customFormat="1" ht="15">
      <c r="A164" s="119" t="s">
        <v>303</v>
      </c>
      <c r="B164" s="96"/>
      <c r="C164" s="132" t="s">
        <v>79</v>
      </c>
      <c r="D164" s="34"/>
      <c r="E164" s="133" t="s">
        <v>111</v>
      </c>
      <c r="F164" s="34"/>
      <c r="G164" s="80">
        <f t="shared" si="10"/>
        <v>0</v>
      </c>
      <c r="H164" s="35">
        <f t="shared" si="11"/>
        <v>0</v>
      </c>
      <c r="I164" s="137"/>
      <c r="J164" s="46"/>
    </row>
    <row r="165" spans="1:10" s="6" customFormat="1" ht="15">
      <c r="A165" s="119" t="s">
        <v>304</v>
      </c>
      <c r="B165" s="96"/>
      <c r="C165" s="132" t="s">
        <v>80</v>
      </c>
      <c r="D165" s="34"/>
      <c r="E165" s="133" t="s">
        <v>111</v>
      </c>
      <c r="F165" s="34"/>
      <c r="G165" s="80">
        <f t="shared" si="10"/>
        <v>0</v>
      </c>
      <c r="H165" s="35">
        <f t="shared" si="11"/>
        <v>0</v>
      </c>
      <c r="I165" s="137"/>
      <c r="J165" s="46"/>
    </row>
    <row r="166" spans="1:10" s="6" customFormat="1" ht="15">
      <c r="A166" s="119" t="s">
        <v>305</v>
      </c>
      <c r="B166" s="96"/>
      <c r="C166" s="132" t="s">
        <v>81</v>
      </c>
      <c r="D166" s="34"/>
      <c r="E166" s="133" t="s">
        <v>23</v>
      </c>
      <c r="F166" s="34"/>
      <c r="G166" s="80">
        <f t="shared" si="10"/>
        <v>0</v>
      </c>
      <c r="H166" s="35">
        <f t="shared" si="11"/>
        <v>0</v>
      </c>
      <c r="I166" s="137"/>
      <c r="J166" s="46"/>
    </row>
    <row r="167" spans="1:10" s="6" customFormat="1" ht="15">
      <c r="A167" s="119" t="s">
        <v>306</v>
      </c>
      <c r="B167" s="96"/>
      <c r="C167" s="132" t="s">
        <v>248</v>
      </c>
      <c r="D167" s="34"/>
      <c r="E167" s="133" t="s">
        <v>111</v>
      </c>
      <c r="F167" s="34"/>
      <c r="G167" s="80">
        <f t="shared" si="10"/>
        <v>0</v>
      </c>
      <c r="H167" s="35">
        <f t="shared" si="11"/>
        <v>0</v>
      </c>
      <c r="I167" s="137"/>
      <c r="J167" s="46"/>
    </row>
    <row r="168" spans="1:10" s="6" customFormat="1" ht="24">
      <c r="A168" s="119" t="s">
        <v>307</v>
      </c>
      <c r="B168" s="96"/>
      <c r="C168" s="132" t="s">
        <v>226</v>
      </c>
      <c r="D168" s="34"/>
      <c r="E168" s="133" t="s">
        <v>111</v>
      </c>
      <c r="F168" s="34"/>
      <c r="G168" s="80">
        <f t="shared" si="10"/>
        <v>0</v>
      </c>
      <c r="H168" s="35">
        <f t="shared" si="11"/>
        <v>0</v>
      </c>
      <c r="I168" s="137"/>
      <c r="J168" s="46"/>
    </row>
    <row r="169" spans="1:10" s="6" customFormat="1" ht="24">
      <c r="A169" s="119" t="s">
        <v>308</v>
      </c>
      <c r="B169" s="96"/>
      <c r="C169" s="132" t="s">
        <v>227</v>
      </c>
      <c r="D169" s="34"/>
      <c r="E169" s="133" t="s">
        <v>111</v>
      </c>
      <c r="F169" s="34"/>
      <c r="G169" s="80">
        <f t="shared" si="10"/>
        <v>0</v>
      </c>
      <c r="H169" s="35">
        <f t="shared" si="11"/>
        <v>0</v>
      </c>
      <c r="I169" s="137"/>
      <c r="J169" s="46"/>
    </row>
    <row r="170" spans="1:10" s="6" customFormat="1" ht="24">
      <c r="A170" s="119" t="s">
        <v>309</v>
      </c>
      <c r="B170" s="96"/>
      <c r="C170" s="132" t="s">
        <v>249</v>
      </c>
      <c r="D170" s="34"/>
      <c r="E170" s="133" t="s">
        <v>111</v>
      </c>
      <c r="F170" s="34"/>
      <c r="G170" s="80">
        <f t="shared" si="10"/>
        <v>0</v>
      </c>
      <c r="H170" s="35">
        <f t="shared" si="11"/>
        <v>0</v>
      </c>
      <c r="I170" s="137"/>
      <c r="J170" s="46"/>
    </row>
    <row r="171" spans="1:12" s="68" customFormat="1" ht="15">
      <c r="A171" s="119" t="s">
        <v>310</v>
      </c>
      <c r="B171" s="96"/>
      <c r="C171" s="132" t="s">
        <v>69</v>
      </c>
      <c r="D171" s="34"/>
      <c r="E171" s="133" t="s">
        <v>111</v>
      </c>
      <c r="F171" s="34"/>
      <c r="G171" s="80">
        <f t="shared" si="10"/>
        <v>0</v>
      </c>
      <c r="H171" s="35">
        <f t="shared" si="11"/>
        <v>0</v>
      </c>
      <c r="I171" s="137"/>
      <c r="J171" s="46"/>
      <c r="K171" s="6"/>
      <c r="L171" s="6"/>
    </row>
    <row r="172" spans="1:10" s="4" customFormat="1" ht="15">
      <c r="A172" s="119" t="s">
        <v>311</v>
      </c>
      <c r="B172" s="96"/>
      <c r="C172" s="132" t="s">
        <v>70</v>
      </c>
      <c r="D172" s="34"/>
      <c r="E172" s="133" t="s">
        <v>111</v>
      </c>
      <c r="F172" s="34"/>
      <c r="G172" s="80">
        <f t="shared" si="10"/>
        <v>0</v>
      </c>
      <c r="H172" s="35">
        <f t="shared" si="11"/>
        <v>0</v>
      </c>
      <c r="I172" s="137"/>
      <c r="J172" s="46"/>
    </row>
    <row r="173" spans="1:12" s="37" customFormat="1" ht="24">
      <c r="A173" s="119" t="s">
        <v>312</v>
      </c>
      <c r="B173" s="96"/>
      <c r="C173" s="132" t="s">
        <v>228</v>
      </c>
      <c r="D173" s="34"/>
      <c r="E173" s="133" t="s">
        <v>111</v>
      </c>
      <c r="F173" s="34"/>
      <c r="G173" s="80">
        <f t="shared" si="10"/>
        <v>0</v>
      </c>
      <c r="H173" s="35">
        <f t="shared" si="11"/>
        <v>0</v>
      </c>
      <c r="I173" s="137"/>
      <c r="J173" s="46"/>
      <c r="K173" s="4"/>
      <c r="L173" s="4"/>
    </row>
    <row r="174" spans="1:12" s="37" customFormat="1" ht="24">
      <c r="A174" s="119" t="s">
        <v>313</v>
      </c>
      <c r="B174" s="96"/>
      <c r="C174" s="132" t="s">
        <v>188</v>
      </c>
      <c r="D174" s="34"/>
      <c r="E174" s="133" t="s">
        <v>111</v>
      </c>
      <c r="F174" s="34"/>
      <c r="G174" s="80">
        <f t="shared" si="10"/>
        <v>0</v>
      </c>
      <c r="H174" s="35">
        <f t="shared" si="11"/>
        <v>0</v>
      </c>
      <c r="I174" s="137"/>
      <c r="J174" s="46"/>
      <c r="K174" s="4"/>
      <c r="L174" s="4"/>
    </row>
    <row r="175" spans="1:10" s="4" customFormat="1" ht="24">
      <c r="A175" s="119" t="s">
        <v>314</v>
      </c>
      <c r="B175" s="96"/>
      <c r="C175" s="132" t="s">
        <v>57</v>
      </c>
      <c r="D175" s="34"/>
      <c r="E175" s="133" t="s">
        <v>111</v>
      </c>
      <c r="F175" s="34"/>
      <c r="G175" s="80">
        <f t="shared" si="10"/>
        <v>0</v>
      </c>
      <c r="H175" s="35">
        <f t="shared" si="11"/>
        <v>0</v>
      </c>
      <c r="I175" s="137"/>
      <c r="J175" s="46"/>
    </row>
    <row r="176" spans="1:12" s="37" customFormat="1" ht="24">
      <c r="A176" s="119" t="s">
        <v>315</v>
      </c>
      <c r="B176" s="96"/>
      <c r="C176" s="132" t="s">
        <v>58</v>
      </c>
      <c r="D176" s="34"/>
      <c r="E176" s="133" t="s">
        <v>111</v>
      </c>
      <c r="F176" s="34"/>
      <c r="G176" s="80">
        <f t="shared" si="10"/>
        <v>0</v>
      </c>
      <c r="H176" s="35">
        <f t="shared" si="11"/>
        <v>0</v>
      </c>
      <c r="I176" s="137"/>
      <c r="J176" s="46"/>
      <c r="K176" s="4"/>
      <c r="L176" s="4"/>
    </row>
    <row r="177" spans="1:12" s="37" customFormat="1" ht="24">
      <c r="A177" s="119" t="s">
        <v>316</v>
      </c>
      <c r="B177" s="96"/>
      <c r="C177" s="132" t="s">
        <v>59</v>
      </c>
      <c r="D177" s="34"/>
      <c r="E177" s="133" t="s">
        <v>111</v>
      </c>
      <c r="F177" s="34"/>
      <c r="G177" s="80">
        <f t="shared" si="10"/>
        <v>0</v>
      </c>
      <c r="H177" s="35">
        <f t="shared" si="11"/>
        <v>0</v>
      </c>
      <c r="I177" s="137"/>
      <c r="J177" s="46"/>
      <c r="K177" s="4"/>
      <c r="L177" s="4"/>
    </row>
    <row r="178" spans="1:10" s="4" customFormat="1" ht="15">
      <c r="A178" s="119" t="s">
        <v>317</v>
      </c>
      <c r="B178" s="96"/>
      <c r="C178" s="132" t="s">
        <v>191</v>
      </c>
      <c r="D178" s="34"/>
      <c r="E178" s="133" t="s">
        <v>111</v>
      </c>
      <c r="F178" s="34"/>
      <c r="G178" s="80">
        <f t="shared" si="10"/>
        <v>0</v>
      </c>
      <c r="H178" s="35">
        <f t="shared" si="11"/>
        <v>0</v>
      </c>
      <c r="I178" s="137"/>
      <c r="J178" s="46"/>
    </row>
    <row r="179" spans="1:12" s="37" customFormat="1" ht="15">
      <c r="A179" s="119" t="s">
        <v>318</v>
      </c>
      <c r="B179" s="96"/>
      <c r="C179" s="132" t="s">
        <v>61</v>
      </c>
      <c r="D179" s="34"/>
      <c r="E179" s="133" t="s">
        <v>111</v>
      </c>
      <c r="F179" s="34"/>
      <c r="G179" s="80">
        <f t="shared" si="10"/>
        <v>0</v>
      </c>
      <c r="H179" s="35">
        <f t="shared" si="11"/>
        <v>0</v>
      </c>
      <c r="I179" s="137"/>
      <c r="J179" s="46"/>
      <c r="K179" s="4"/>
      <c r="L179" s="4"/>
    </row>
    <row r="180" spans="1:12" s="37" customFormat="1" ht="15">
      <c r="A180" s="119" t="s">
        <v>319</v>
      </c>
      <c r="B180" s="96"/>
      <c r="C180" s="132" t="s">
        <v>62</v>
      </c>
      <c r="D180" s="34"/>
      <c r="E180" s="133" t="s">
        <v>111</v>
      </c>
      <c r="F180" s="34"/>
      <c r="G180" s="80">
        <f t="shared" si="10"/>
        <v>0</v>
      </c>
      <c r="H180" s="35">
        <f t="shared" si="11"/>
        <v>0</v>
      </c>
      <c r="I180" s="137"/>
      <c r="J180" s="46"/>
      <c r="K180" s="4"/>
      <c r="L180" s="4"/>
    </row>
    <row r="181" spans="1:10" s="4" customFormat="1" ht="15">
      <c r="A181" s="119" t="s">
        <v>320</v>
      </c>
      <c r="B181" s="96"/>
      <c r="C181" s="132" t="s">
        <v>63</v>
      </c>
      <c r="D181" s="34"/>
      <c r="E181" s="133" t="s">
        <v>111</v>
      </c>
      <c r="F181" s="34"/>
      <c r="G181" s="80">
        <f t="shared" si="10"/>
        <v>0</v>
      </c>
      <c r="H181" s="35">
        <f t="shared" si="11"/>
        <v>0</v>
      </c>
      <c r="I181" s="137"/>
      <c r="J181" s="46"/>
    </row>
    <row r="182" spans="1:12" s="37" customFormat="1" ht="15">
      <c r="A182" s="119" t="s">
        <v>321</v>
      </c>
      <c r="B182" s="96"/>
      <c r="C182" s="132" t="s">
        <v>201</v>
      </c>
      <c r="D182" s="34"/>
      <c r="E182" s="133" t="s">
        <v>111</v>
      </c>
      <c r="F182" s="34"/>
      <c r="G182" s="80">
        <f t="shared" si="10"/>
        <v>0</v>
      </c>
      <c r="H182" s="35">
        <f t="shared" si="11"/>
        <v>0</v>
      </c>
      <c r="I182" s="137"/>
      <c r="J182" s="46"/>
      <c r="K182" s="4"/>
      <c r="L182" s="4"/>
    </row>
    <row r="183" spans="1:12" s="37" customFormat="1" ht="15">
      <c r="A183" s="119" t="s">
        <v>322</v>
      </c>
      <c r="B183" s="96"/>
      <c r="C183" s="132" t="s">
        <v>65</v>
      </c>
      <c r="D183" s="34"/>
      <c r="E183" s="133" t="s">
        <v>111</v>
      </c>
      <c r="F183" s="34"/>
      <c r="G183" s="80">
        <f t="shared" si="10"/>
        <v>0</v>
      </c>
      <c r="H183" s="35">
        <f t="shared" si="11"/>
        <v>0</v>
      </c>
      <c r="I183" s="137"/>
      <c r="J183" s="46"/>
      <c r="K183" s="4"/>
      <c r="L183" s="4"/>
    </row>
    <row r="184" spans="1:12" s="37" customFormat="1" ht="15" customHeight="1">
      <c r="A184" s="119" t="s">
        <v>323</v>
      </c>
      <c r="B184" s="96"/>
      <c r="C184" s="132" t="s">
        <v>66</v>
      </c>
      <c r="D184" s="34"/>
      <c r="E184" s="133" t="s">
        <v>111</v>
      </c>
      <c r="F184" s="34"/>
      <c r="G184" s="80">
        <f t="shared" si="10"/>
        <v>0</v>
      </c>
      <c r="H184" s="35">
        <f t="shared" si="11"/>
        <v>0</v>
      </c>
      <c r="I184" s="137"/>
      <c r="J184" s="46"/>
      <c r="K184" s="4"/>
      <c r="L184" s="4"/>
    </row>
    <row r="185" spans="1:12" s="37" customFormat="1" ht="15">
      <c r="A185" s="119" t="s">
        <v>324</v>
      </c>
      <c r="B185" s="96"/>
      <c r="C185" s="132" t="s">
        <v>250</v>
      </c>
      <c r="D185" s="34"/>
      <c r="E185" s="133" t="s">
        <v>111</v>
      </c>
      <c r="F185" s="34"/>
      <c r="G185" s="80">
        <f t="shared" si="10"/>
        <v>0</v>
      </c>
      <c r="H185" s="35">
        <f t="shared" si="11"/>
        <v>0</v>
      </c>
      <c r="I185" s="137"/>
      <c r="J185" s="46"/>
      <c r="K185" s="4"/>
      <c r="L185" s="4"/>
    </row>
    <row r="186" spans="1:12" s="37" customFormat="1" ht="15">
      <c r="A186" s="119" t="s">
        <v>325</v>
      </c>
      <c r="B186" s="96"/>
      <c r="C186" s="132" t="s">
        <v>251</v>
      </c>
      <c r="D186" s="34"/>
      <c r="E186" s="133" t="s">
        <v>111</v>
      </c>
      <c r="F186" s="34"/>
      <c r="G186" s="80">
        <f t="shared" si="10"/>
        <v>0</v>
      </c>
      <c r="H186" s="35">
        <f t="shared" si="11"/>
        <v>0</v>
      </c>
      <c r="I186" s="137"/>
      <c r="J186" s="46"/>
      <c r="K186" s="4"/>
      <c r="L186" s="4"/>
    </row>
    <row r="187" spans="1:12" s="37" customFormat="1" ht="15">
      <c r="A187" s="119" t="s">
        <v>326</v>
      </c>
      <c r="B187" s="96"/>
      <c r="C187" s="132" t="s">
        <v>252</v>
      </c>
      <c r="D187" s="34"/>
      <c r="E187" s="133" t="s">
        <v>111</v>
      </c>
      <c r="F187" s="34"/>
      <c r="G187" s="80">
        <f t="shared" si="10"/>
        <v>0</v>
      </c>
      <c r="H187" s="35">
        <f t="shared" si="11"/>
        <v>0</v>
      </c>
      <c r="I187" s="137"/>
      <c r="J187" s="46"/>
      <c r="K187" s="4"/>
      <c r="L187" s="4"/>
    </row>
    <row r="188" spans="1:10" s="4" customFormat="1" ht="15">
      <c r="A188" s="119" t="s">
        <v>327</v>
      </c>
      <c r="B188" s="96"/>
      <c r="C188" s="132" t="s">
        <v>253</v>
      </c>
      <c r="D188" s="34"/>
      <c r="E188" s="133" t="s">
        <v>111</v>
      </c>
      <c r="F188" s="34"/>
      <c r="G188" s="80">
        <f t="shared" si="10"/>
        <v>0</v>
      </c>
      <c r="H188" s="35">
        <f t="shared" si="11"/>
        <v>0</v>
      </c>
      <c r="I188" s="137"/>
      <c r="J188" s="46"/>
    </row>
    <row r="189" spans="1:10" s="4" customFormat="1" ht="15">
      <c r="A189" s="119" t="s">
        <v>328</v>
      </c>
      <c r="B189" s="96"/>
      <c r="C189" s="132" t="s">
        <v>254</v>
      </c>
      <c r="D189" s="34"/>
      <c r="E189" s="133" t="s">
        <v>111</v>
      </c>
      <c r="F189" s="34"/>
      <c r="G189" s="80">
        <f t="shared" si="10"/>
        <v>0</v>
      </c>
      <c r="H189" s="35">
        <f t="shared" si="11"/>
        <v>0</v>
      </c>
      <c r="I189" s="137"/>
      <c r="J189" s="46"/>
    </row>
    <row r="190" spans="1:12" s="37" customFormat="1" ht="24">
      <c r="A190" s="119" t="s">
        <v>329</v>
      </c>
      <c r="B190" s="96"/>
      <c r="C190" s="132" t="s">
        <v>255</v>
      </c>
      <c r="D190" s="34"/>
      <c r="E190" s="133" t="s">
        <v>23</v>
      </c>
      <c r="F190" s="34"/>
      <c r="G190" s="80">
        <f t="shared" si="10"/>
        <v>0</v>
      </c>
      <c r="H190" s="35">
        <f t="shared" si="11"/>
        <v>0</v>
      </c>
      <c r="I190" s="137"/>
      <c r="J190" s="46"/>
      <c r="K190" s="4"/>
      <c r="L190" s="4"/>
    </row>
    <row r="191" spans="1:12" s="37" customFormat="1" ht="15">
      <c r="A191" s="38" t="s">
        <v>330</v>
      </c>
      <c r="B191" s="92"/>
      <c r="C191" s="40" t="s">
        <v>117</v>
      </c>
      <c r="D191" s="41"/>
      <c r="E191" s="39"/>
      <c r="F191" s="41"/>
      <c r="G191" s="81"/>
      <c r="H191" s="42"/>
      <c r="I191" s="137"/>
      <c r="J191" s="46"/>
      <c r="K191" s="4"/>
      <c r="L191" s="4"/>
    </row>
    <row r="192" spans="1:12" s="37" customFormat="1" ht="15">
      <c r="A192" s="119" t="s">
        <v>331</v>
      </c>
      <c r="B192" s="96"/>
      <c r="C192" s="132" t="s">
        <v>78</v>
      </c>
      <c r="D192" s="34"/>
      <c r="E192" s="133" t="s">
        <v>111</v>
      </c>
      <c r="F192" s="34"/>
      <c r="G192" s="80">
        <f aca="true" t="shared" si="12" ref="G192:G223">ROUND(D192*F192,2)</f>
        <v>0</v>
      </c>
      <c r="H192" s="35">
        <f aca="true" t="shared" si="13" ref="H192:H223">G192*(1+$H$8)</f>
        <v>0</v>
      </c>
      <c r="I192" s="137"/>
      <c r="J192" s="46"/>
      <c r="K192" s="4"/>
      <c r="L192" s="4"/>
    </row>
    <row r="193" spans="1:12" s="37" customFormat="1" ht="15">
      <c r="A193" s="119" t="s">
        <v>332</v>
      </c>
      <c r="B193" s="96"/>
      <c r="C193" s="132" t="s">
        <v>79</v>
      </c>
      <c r="D193" s="34"/>
      <c r="E193" s="133" t="s">
        <v>111</v>
      </c>
      <c r="F193" s="34"/>
      <c r="G193" s="80">
        <f t="shared" si="12"/>
        <v>0</v>
      </c>
      <c r="H193" s="35">
        <f t="shared" si="13"/>
        <v>0</v>
      </c>
      <c r="I193" s="137"/>
      <c r="J193" s="46"/>
      <c r="K193" s="4"/>
      <c r="L193" s="4"/>
    </row>
    <row r="194" spans="1:12" s="37" customFormat="1" ht="15">
      <c r="A194" s="119" t="s">
        <v>333</v>
      </c>
      <c r="B194" s="96"/>
      <c r="C194" s="132" t="s">
        <v>80</v>
      </c>
      <c r="D194" s="34"/>
      <c r="E194" s="133" t="s">
        <v>111</v>
      </c>
      <c r="F194" s="34"/>
      <c r="G194" s="80">
        <f t="shared" si="12"/>
        <v>0</v>
      </c>
      <c r="H194" s="35">
        <f t="shared" si="13"/>
        <v>0</v>
      </c>
      <c r="I194" s="137"/>
      <c r="J194" s="46"/>
      <c r="K194" s="4"/>
      <c r="L194" s="4"/>
    </row>
    <row r="195" spans="1:12" s="37" customFormat="1" ht="15">
      <c r="A195" s="119" t="s">
        <v>334</v>
      </c>
      <c r="B195" s="96"/>
      <c r="C195" s="132" t="s">
        <v>81</v>
      </c>
      <c r="D195" s="34"/>
      <c r="E195" s="133" t="s">
        <v>23</v>
      </c>
      <c r="F195" s="34"/>
      <c r="G195" s="80">
        <f t="shared" si="12"/>
        <v>0</v>
      </c>
      <c r="H195" s="35">
        <f t="shared" si="13"/>
        <v>0</v>
      </c>
      <c r="I195" s="137"/>
      <c r="J195" s="46"/>
      <c r="K195" s="4"/>
      <c r="L195" s="4"/>
    </row>
    <row r="196" spans="1:12" s="37" customFormat="1" ht="15">
      <c r="A196" s="119" t="s">
        <v>335</v>
      </c>
      <c r="B196" s="96"/>
      <c r="C196" s="132" t="s">
        <v>47</v>
      </c>
      <c r="D196" s="34"/>
      <c r="E196" s="133" t="s">
        <v>111</v>
      </c>
      <c r="F196" s="34"/>
      <c r="G196" s="80">
        <f t="shared" si="12"/>
        <v>0</v>
      </c>
      <c r="H196" s="35">
        <f t="shared" si="13"/>
        <v>0</v>
      </c>
      <c r="I196" s="137"/>
      <c r="J196" s="46"/>
      <c r="K196" s="4"/>
      <c r="L196" s="4"/>
    </row>
    <row r="197" spans="1:12" s="37" customFormat="1" ht="15">
      <c r="A197" s="119" t="s">
        <v>336</v>
      </c>
      <c r="B197" s="96"/>
      <c r="C197" s="132" t="s">
        <v>48</v>
      </c>
      <c r="D197" s="34"/>
      <c r="E197" s="133" t="s">
        <v>111</v>
      </c>
      <c r="F197" s="34"/>
      <c r="G197" s="80">
        <f t="shared" si="12"/>
        <v>0</v>
      </c>
      <c r="H197" s="35">
        <f t="shared" si="13"/>
        <v>0</v>
      </c>
      <c r="I197" s="137"/>
      <c r="J197" s="46"/>
      <c r="K197" s="4"/>
      <c r="L197" s="4"/>
    </row>
    <row r="198" spans="1:12" s="37" customFormat="1" ht="24">
      <c r="A198" s="119" t="s">
        <v>337</v>
      </c>
      <c r="B198" s="96"/>
      <c r="C198" s="132" t="s">
        <v>170</v>
      </c>
      <c r="D198" s="34"/>
      <c r="E198" s="133" t="s">
        <v>45</v>
      </c>
      <c r="F198" s="34"/>
      <c r="G198" s="80">
        <f t="shared" si="12"/>
        <v>0</v>
      </c>
      <c r="H198" s="35">
        <f t="shared" si="13"/>
        <v>0</v>
      </c>
      <c r="I198" s="137"/>
      <c r="J198" s="46"/>
      <c r="K198" s="4"/>
      <c r="L198" s="4"/>
    </row>
    <row r="199" spans="1:12" s="37" customFormat="1" ht="15">
      <c r="A199" s="119" t="s">
        <v>338</v>
      </c>
      <c r="B199" s="96"/>
      <c r="C199" s="132" t="s">
        <v>171</v>
      </c>
      <c r="D199" s="34"/>
      <c r="E199" s="133" t="s">
        <v>111</v>
      </c>
      <c r="F199" s="34"/>
      <c r="G199" s="80">
        <f t="shared" si="12"/>
        <v>0</v>
      </c>
      <c r="H199" s="35">
        <f t="shared" si="13"/>
        <v>0</v>
      </c>
      <c r="I199" s="137"/>
      <c r="J199" s="46"/>
      <c r="K199" s="4"/>
      <c r="L199" s="4"/>
    </row>
    <row r="200" spans="1:12" s="37" customFormat="1" ht="15">
      <c r="A200" s="119" t="s">
        <v>339</v>
      </c>
      <c r="B200" s="96"/>
      <c r="C200" s="132" t="s">
        <v>172</v>
      </c>
      <c r="D200" s="34"/>
      <c r="E200" s="133" t="s">
        <v>111</v>
      </c>
      <c r="F200" s="34"/>
      <c r="G200" s="80">
        <f t="shared" si="12"/>
        <v>0</v>
      </c>
      <c r="H200" s="35">
        <f t="shared" si="13"/>
        <v>0</v>
      </c>
      <c r="I200" s="137"/>
      <c r="J200" s="46"/>
      <c r="K200" s="4"/>
      <c r="L200" s="4"/>
    </row>
    <row r="201" spans="1:10" s="6" customFormat="1" ht="15">
      <c r="A201" s="119" t="s">
        <v>340</v>
      </c>
      <c r="B201" s="96"/>
      <c r="C201" s="132" t="s">
        <v>173</v>
      </c>
      <c r="D201" s="34"/>
      <c r="E201" s="133" t="s">
        <v>111</v>
      </c>
      <c r="F201" s="34"/>
      <c r="G201" s="80">
        <f t="shared" si="12"/>
        <v>0</v>
      </c>
      <c r="H201" s="35">
        <f t="shared" si="13"/>
        <v>0</v>
      </c>
      <c r="I201" s="137"/>
      <c r="J201" s="46"/>
    </row>
    <row r="202" spans="1:12" s="36" customFormat="1" ht="24">
      <c r="A202" s="119" t="s">
        <v>341</v>
      </c>
      <c r="B202" s="96"/>
      <c r="C202" s="132" t="s">
        <v>174</v>
      </c>
      <c r="D202" s="34"/>
      <c r="E202" s="133" t="s">
        <v>111</v>
      </c>
      <c r="F202" s="34"/>
      <c r="G202" s="80">
        <f t="shared" si="12"/>
        <v>0</v>
      </c>
      <c r="H202" s="35">
        <f t="shared" si="13"/>
        <v>0</v>
      </c>
      <c r="I202" s="137"/>
      <c r="J202" s="46"/>
      <c r="K202" s="6"/>
      <c r="L202" s="6"/>
    </row>
    <row r="203" spans="1:12" s="36" customFormat="1" ht="15">
      <c r="A203" s="119" t="s">
        <v>342</v>
      </c>
      <c r="B203" s="96"/>
      <c r="C203" s="132" t="s">
        <v>175</v>
      </c>
      <c r="D203" s="34"/>
      <c r="E203" s="133" t="s">
        <v>111</v>
      </c>
      <c r="F203" s="34"/>
      <c r="G203" s="80">
        <f t="shared" si="12"/>
        <v>0</v>
      </c>
      <c r="H203" s="35">
        <f t="shared" si="13"/>
        <v>0</v>
      </c>
      <c r="I203" s="137"/>
      <c r="J203" s="46"/>
      <c r="K203" s="6"/>
      <c r="L203" s="6"/>
    </row>
    <row r="204" spans="1:12" s="36" customFormat="1" ht="15">
      <c r="A204" s="119" t="s">
        <v>343</v>
      </c>
      <c r="B204" s="96"/>
      <c r="C204" s="132" t="s">
        <v>176</v>
      </c>
      <c r="D204" s="34"/>
      <c r="E204" s="133" t="s">
        <v>111</v>
      </c>
      <c r="F204" s="34"/>
      <c r="G204" s="80">
        <f t="shared" si="12"/>
        <v>0</v>
      </c>
      <c r="H204" s="35">
        <f t="shared" si="13"/>
        <v>0</v>
      </c>
      <c r="I204" s="137"/>
      <c r="J204" s="46"/>
      <c r="K204" s="6"/>
      <c r="L204" s="6"/>
    </row>
    <row r="205" spans="1:12" s="36" customFormat="1" ht="15">
      <c r="A205" s="119" t="s">
        <v>344</v>
      </c>
      <c r="B205" s="96"/>
      <c r="C205" s="132" t="s">
        <v>177</v>
      </c>
      <c r="D205" s="34"/>
      <c r="E205" s="133" t="s">
        <v>111</v>
      </c>
      <c r="F205" s="34"/>
      <c r="G205" s="80">
        <f t="shared" si="12"/>
        <v>0</v>
      </c>
      <c r="H205" s="35">
        <f t="shared" si="13"/>
        <v>0</v>
      </c>
      <c r="I205" s="137"/>
      <c r="J205" s="46"/>
      <c r="K205" s="6"/>
      <c r="L205" s="6"/>
    </row>
    <row r="206" spans="1:12" s="36" customFormat="1" ht="15">
      <c r="A206" s="119" t="s">
        <v>436</v>
      </c>
      <c r="B206" s="96"/>
      <c r="C206" s="132" t="s">
        <v>49</v>
      </c>
      <c r="D206" s="34"/>
      <c r="E206" s="133" t="s">
        <v>111</v>
      </c>
      <c r="F206" s="34"/>
      <c r="G206" s="80">
        <f t="shared" si="12"/>
        <v>0</v>
      </c>
      <c r="H206" s="35">
        <f t="shared" si="13"/>
        <v>0</v>
      </c>
      <c r="I206" s="137"/>
      <c r="J206" s="46"/>
      <c r="K206" s="6"/>
      <c r="L206" s="6"/>
    </row>
    <row r="207" spans="1:12" s="36" customFormat="1" ht="15">
      <c r="A207" s="119" t="s">
        <v>437</v>
      </c>
      <c r="B207" s="96"/>
      <c r="C207" s="132" t="s">
        <v>178</v>
      </c>
      <c r="D207" s="34"/>
      <c r="E207" s="133" t="s">
        <v>111</v>
      </c>
      <c r="F207" s="34"/>
      <c r="G207" s="80">
        <f t="shared" si="12"/>
        <v>0</v>
      </c>
      <c r="H207" s="35">
        <f t="shared" si="13"/>
        <v>0</v>
      </c>
      <c r="I207" s="137"/>
      <c r="J207" s="46"/>
      <c r="K207" s="6"/>
      <c r="L207" s="6"/>
    </row>
    <row r="208" spans="1:12" s="36" customFormat="1" ht="15">
      <c r="A208" s="119" t="s">
        <v>438</v>
      </c>
      <c r="B208" s="96"/>
      <c r="C208" s="132" t="s">
        <v>146</v>
      </c>
      <c r="D208" s="34"/>
      <c r="E208" s="133" t="s">
        <v>111</v>
      </c>
      <c r="F208" s="34"/>
      <c r="G208" s="80">
        <f t="shared" si="12"/>
        <v>0</v>
      </c>
      <c r="H208" s="35">
        <f t="shared" si="13"/>
        <v>0</v>
      </c>
      <c r="I208" s="137"/>
      <c r="J208" s="46"/>
      <c r="K208" s="6"/>
      <c r="L208" s="6"/>
    </row>
    <row r="209" spans="1:12" s="36" customFormat="1" ht="15">
      <c r="A209" s="119" t="s">
        <v>439</v>
      </c>
      <c r="B209" s="96"/>
      <c r="C209" s="132" t="s">
        <v>147</v>
      </c>
      <c r="D209" s="34"/>
      <c r="E209" s="133" t="s">
        <v>111</v>
      </c>
      <c r="F209" s="34"/>
      <c r="G209" s="80">
        <f t="shared" si="12"/>
        <v>0</v>
      </c>
      <c r="H209" s="35">
        <f t="shared" si="13"/>
        <v>0</v>
      </c>
      <c r="I209" s="137"/>
      <c r="J209" s="46"/>
      <c r="K209" s="6"/>
      <c r="L209" s="6"/>
    </row>
    <row r="210" spans="1:12" s="36" customFormat="1" ht="15">
      <c r="A210" s="119" t="s">
        <v>440</v>
      </c>
      <c r="B210" s="96"/>
      <c r="C210" s="132" t="s">
        <v>43</v>
      </c>
      <c r="D210" s="34"/>
      <c r="E210" s="133" t="s">
        <v>23</v>
      </c>
      <c r="F210" s="34"/>
      <c r="G210" s="80">
        <f t="shared" si="12"/>
        <v>0</v>
      </c>
      <c r="H210" s="35">
        <f t="shared" si="13"/>
        <v>0</v>
      </c>
      <c r="I210" s="137"/>
      <c r="J210" s="46"/>
      <c r="K210" s="6"/>
      <c r="L210" s="6"/>
    </row>
    <row r="211" spans="1:12" s="37" customFormat="1" ht="24">
      <c r="A211" s="119" t="s">
        <v>441</v>
      </c>
      <c r="B211" s="96"/>
      <c r="C211" s="132" t="s">
        <v>51</v>
      </c>
      <c r="D211" s="34"/>
      <c r="E211" s="133" t="s">
        <v>23</v>
      </c>
      <c r="F211" s="34"/>
      <c r="G211" s="80">
        <f t="shared" si="12"/>
        <v>0</v>
      </c>
      <c r="H211" s="35">
        <f t="shared" si="13"/>
        <v>0</v>
      </c>
      <c r="I211" s="137"/>
      <c r="J211" s="46"/>
      <c r="K211" s="4"/>
      <c r="L211" s="4"/>
    </row>
    <row r="212" spans="1:10" s="6" customFormat="1" ht="15">
      <c r="A212" s="119" t="s">
        <v>442</v>
      </c>
      <c r="B212" s="96"/>
      <c r="C212" s="132" t="s">
        <v>52</v>
      </c>
      <c r="D212" s="34"/>
      <c r="E212" s="133" t="s">
        <v>23</v>
      </c>
      <c r="F212" s="34"/>
      <c r="G212" s="80">
        <f t="shared" si="12"/>
        <v>0</v>
      </c>
      <c r="H212" s="35">
        <f t="shared" si="13"/>
        <v>0</v>
      </c>
      <c r="I212" s="137"/>
      <c r="J212" s="46"/>
    </row>
    <row r="213" spans="1:12" s="36" customFormat="1" ht="24">
      <c r="A213" s="119" t="s">
        <v>443</v>
      </c>
      <c r="B213" s="96"/>
      <c r="C213" s="132" t="s">
        <v>53</v>
      </c>
      <c r="D213" s="34"/>
      <c r="E213" s="133" t="s">
        <v>111</v>
      </c>
      <c r="F213" s="34"/>
      <c r="G213" s="80">
        <f t="shared" si="12"/>
        <v>0</v>
      </c>
      <c r="H213" s="35">
        <f t="shared" si="13"/>
        <v>0</v>
      </c>
      <c r="I213" s="137"/>
      <c r="J213" s="46"/>
      <c r="K213" s="6"/>
      <c r="L213" s="6"/>
    </row>
    <row r="214" spans="1:12" s="36" customFormat="1" ht="24">
      <c r="A214" s="119" t="s">
        <v>444</v>
      </c>
      <c r="B214" s="96"/>
      <c r="C214" s="132" t="s">
        <v>179</v>
      </c>
      <c r="D214" s="34"/>
      <c r="E214" s="133" t="s">
        <v>111</v>
      </c>
      <c r="F214" s="34"/>
      <c r="G214" s="80">
        <f t="shared" si="12"/>
        <v>0</v>
      </c>
      <c r="H214" s="35">
        <f t="shared" si="13"/>
        <v>0</v>
      </c>
      <c r="I214" s="137"/>
      <c r="J214" s="46"/>
      <c r="K214" s="6"/>
      <c r="L214" s="6"/>
    </row>
    <row r="215" spans="1:12" s="36" customFormat="1" ht="24">
      <c r="A215" s="119" t="s">
        <v>445</v>
      </c>
      <c r="B215" s="96"/>
      <c r="C215" s="132" t="s">
        <v>54</v>
      </c>
      <c r="D215" s="34"/>
      <c r="E215" s="133" t="s">
        <v>111</v>
      </c>
      <c r="F215" s="34"/>
      <c r="G215" s="80">
        <f t="shared" si="12"/>
        <v>0</v>
      </c>
      <c r="H215" s="35">
        <f t="shared" si="13"/>
        <v>0</v>
      </c>
      <c r="I215" s="137"/>
      <c r="J215" s="46"/>
      <c r="K215" s="6"/>
      <c r="L215" s="6"/>
    </row>
    <row r="216" spans="1:12" s="36" customFormat="1" ht="24">
      <c r="A216" s="119" t="s">
        <v>446</v>
      </c>
      <c r="B216" s="96"/>
      <c r="C216" s="132" t="s">
        <v>180</v>
      </c>
      <c r="D216" s="34"/>
      <c r="E216" s="133" t="s">
        <v>111</v>
      </c>
      <c r="F216" s="34"/>
      <c r="G216" s="80">
        <f t="shared" si="12"/>
        <v>0</v>
      </c>
      <c r="H216" s="35">
        <f t="shared" si="13"/>
        <v>0</v>
      </c>
      <c r="I216" s="137"/>
      <c r="J216" s="46"/>
      <c r="K216" s="6"/>
      <c r="L216" s="6"/>
    </row>
    <row r="217" spans="1:12" s="36" customFormat="1" ht="15">
      <c r="A217" s="119" t="s">
        <v>447</v>
      </c>
      <c r="B217" s="96"/>
      <c r="C217" s="132" t="s">
        <v>181</v>
      </c>
      <c r="D217" s="34"/>
      <c r="E217" s="133" t="s">
        <v>111</v>
      </c>
      <c r="F217" s="34"/>
      <c r="G217" s="80">
        <f t="shared" si="12"/>
        <v>0</v>
      </c>
      <c r="H217" s="35">
        <f t="shared" si="13"/>
        <v>0</v>
      </c>
      <c r="I217" s="137"/>
      <c r="J217" s="46"/>
      <c r="K217" s="6"/>
      <c r="L217" s="6"/>
    </row>
    <row r="218" spans="1:12" s="37" customFormat="1" ht="15.75" customHeight="1">
      <c r="A218" s="119" t="s">
        <v>448</v>
      </c>
      <c r="B218" s="96"/>
      <c r="C218" s="132" t="s">
        <v>182</v>
      </c>
      <c r="D218" s="34"/>
      <c r="E218" s="133" t="s">
        <v>111</v>
      </c>
      <c r="F218" s="34"/>
      <c r="G218" s="80">
        <f t="shared" si="12"/>
        <v>0</v>
      </c>
      <c r="H218" s="35">
        <f t="shared" si="13"/>
        <v>0</v>
      </c>
      <c r="I218" s="137"/>
      <c r="J218" s="46"/>
      <c r="K218" s="4"/>
      <c r="L218" s="4"/>
    </row>
    <row r="219" spans="1:12" s="36" customFormat="1" ht="15.75" customHeight="1">
      <c r="A219" s="119" t="s">
        <v>449</v>
      </c>
      <c r="B219" s="96"/>
      <c r="C219" s="132" t="s">
        <v>183</v>
      </c>
      <c r="D219" s="34"/>
      <c r="E219" s="133" t="s">
        <v>111</v>
      </c>
      <c r="F219" s="34"/>
      <c r="G219" s="80">
        <f t="shared" si="12"/>
        <v>0</v>
      </c>
      <c r="H219" s="35">
        <f t="shared" si="13"/>
        <v>0</v>
      </c>
      <c r="I219" s="137"/>
      <c r="J219" s="46"/>
      <c r="K219" s="6"/>
      <c r="L219" s="6"/>
    </row>
    <row r="220" spans="1:12" s="36" customFormat="1" ht="15">
      <c r="A220" s="119" t="s">
        <v>450</v>
      </c>
      <c r="B220" s="96"/>
      <c r="C220" s="132" t="s">
        <v>55</v>
      </c>
      <c r="D220" s="34"/>
      <c r="E220" s="133" t="s">
        <v>111</v>
      </c>
      <c r="F220" s="34"/>
      <c r="G220" s="80">
        <f t="shared" si="12"/>
        <v>0</v>
      </c>
      <c r="H220" s="35">
        <f t="shared" si="13"/>
        <v>0</v>
      </c>
      <c r="I220" s="137"/>
      <c r="J220" s="46"/>
      <c r="K220" s="6"/>
      <c r="L220" s="6"/>
    </row>
    <row r="221" spans="1:12" s="36" customFormat="1" ht="15">
      <c r="A221" s="119" t="s">
        <v>451</v>
      </c>
      <c r="B221" s="96"/>
      <c r="C221" s="132" t="s">
        <v>184</v>
      </c>
      <c r="D221" s="34"/>
      <c r="E221" s="133" t="s">
        <v>111</v>
      </c>
      <c r="F221" s="34"/>
      <c r="G221" s="80">
        <f t="shared" si="12"/>
        <v>0</v>
      </c>
      <c r="H221" s="35">
        <f t="shared" si="13"/>
        <v>0</v>
      </c>
      <c r="I221" s="137"/>
      <c r="J221" s="46"/>
      <c r="K221" s="6"/>
      <c r="L221" s="6"/>
    </row>
    <row r="222" spans="1:12" s="36" customFormat="1" ht="15">
      <c r="A222" s="119" t="s">
        <v>452</v>
      </c>
      <c r="B222" s="96"/>
      <c r="C222" s="132" t="s">
        <v>185</v>
      </c>
      <c r="D222" s="34"/>
      <c r="E222" s="133" t="s">
        <v>111</v>
      </c>
      <c r="F222" s="34"/>
      <c r="G222" s="80">
        <f t="shared" si="12"/>
        <v>0</v>
      </c>
      <c r="H222" s="35">
        <f t="shared" si="13"/>
        <v>0</v>
      </c>
      <c r="I222" s="137"/>
      <c r="J222" s="46"/>
      <c r="K222" s="6"/>
      <c r="L222" s="6"/>
    </row>
    <row r="223" spans="1:12" s="36" customFormat="1" ht="15">
      <c r="A223" s="119" t="s">
        <v>453</v>
      </c>
      <c r="B223" s="96"/>
      <c r="C223" s="132" t="s">
        <v>56</v>
      </c>
      <c r="D223" s="34"/>
      <c r="E223" s="133" t="s">
        <v>111</v>
      </c>
      <c r="F223" s="34"/>
      <c r="G223" s="80">
        <f t="shared" si="12"/>
        <v>0</v>
      </c>
      <c r="H223" s="35">
        <f t="shared" si="13"/>
        <v>0</v>
      </c>
      <c r="I223" s="137"/>
      <c r="J223" s="46"/>
      <c r="K223" s="6"/>
      <c r="L223" s="6"/>
    </row>
    <row r="224" spans="1:12" s="36" customFormat="1" ht="24">
      <c r="A224" s="119" t="s">
        <v>454</v>
      </c>
      <c r="B224" s="96"/>
      <c r="C224" s="132" t="s">
        <v>186</v>
      </c>
      <c r="D224" s="34"/>
      <c r="E224" s="133" t="s">
        <v>111</v>
      </c>
      <c r="F224" s="34"/>
      <c r="G224" s="80">
        <f aca="true" t="shared" si="14" ref="G224:G255">ROUND(D224*F224,2)</f>
        <v>0</v>
      </c>
      <c r="H224" s="35">
        <f aca="true" t="shared" si="15" ref="H224:H255">G224*(1+$H$8)</f>
        <v>0</v>
      </c>
      <c r="I224" s="137"/>
      <c r="J224" s="46"/>
      <c r="K224" s="6"/>
      <c r="L224" s="6"/>
    </row>
    <row r="225" spans="1:12" s="36" customFormat="1" ht="24">
      <c r="A225" s="119" t="s">
        <v>455</v>
      </c>
      <c r="B225" s="96"/>
      <c r="C225" s="132" t="s">
        <v>187</v>
      </c>
      <c r="D225" s="34"/>
      <c r="E225" s="133" t="s">
        <v>111</v>
      </c>
      <c r="F225" s="34"/>
      <c r="G225" s="80">
        <f t="shared" si="14"/>
        <v>0</v>
      </c>
      <c r="H225" s="35">
        <f t="shared" si="15"/>
        <v>0</v>
      </c>
      <c r="I225" s="137"/>
      <c r="J225" s="46"/>
      <c r="K225" s="6"/>
      <c r="L225" s="6"/>
    </row>
    <row r="226" spans="1:12" s="37" customFormat="1" ht="24">
      <c r="A226" s="119" t="s">
        <v>456</v>
      </c>
      <c r="B226" s="96"/>
      <c r="C226" s="132" t="s">
        <v>57</v>
      </c>
      <c r="D226" s="34"/>
      <c r="E226" s="133" t="s">
        <v>111</v>
      </c>
      <c r="F226" s="34"/>
      <c r="G226" s="80">
        <f t="shared" si="14"/>
        <v>0</v>
      </c>
      <c r="H226" s="35">
        <f t="shared" si="15"/>
        <v>0</v>
      </c>
      <c r="I226" s="137"/>
      <c r="J226" s="46"/>
      <c r="K226" s="4"/>
      <c r="L226" s="4"/>
    </row>
    <row r="227" spans="1:12" s="36" customFormat="1" ht="24">
      <c r="A227" s="119" t="s">
        <v>457</v>
      </c>
      <c r="B227" s="96"/>
      <c r="C227" s="132" t="s">
        <v>188</v>
      </c>
      <c r="D227" s="34"/>
      <c r="E227" s="133" t="s">
        <v>111</v>
      </c>
      <c r="F227" s="34"/>
      <c r="G227" s="80">
        <f t="shared" si="14"/>
        <v>0</v>
      </c>
      <c r="H227" s="35">
        <f t="shared" si="15"/>
        <v>0</v>
      </c>
      <c r="I227" s="137"/>
      <c r="J227" s="46"/>
      <c r="K227" s="6"/>
      <c r="L227" s="6"/>
    </row>
    <row r="228" spans="1:12" s="36" customFormat="1" ht="24">
      <c r="A228" s="119" t="s">
        <v>458</v>
      </c>
      <c r="B228" s="96"/>
      <c r="C228" s="132" t="s">
        <v>58</v>
      </c>
      <c r="D228" s="34"/>
      <c r="E228" s="133" t="s">
        <v>111</v>
      </c>
      <c r="F228" s="34"/>
      <c r="G228" s="80">
        <f t="shared" si="14"/>
        <v>0</v>
      </c>
      <c r="H228" s="35">
        <f t="shared" si="15"/>
        <v>0</v>
      </c>
      <c r="I228" s="137"/>
      <c r="J228" s="46"/>
      <c r="K228" s="6"/>
      <c r="L228" s="6"/>
    </row>
    <row r="229" spans="1:12" s="36" customFormat="1" ht="24">
      <c r="A229" s="119" t="s">
        <v>459</v>
      </c>
      <c r="B229" s="96"/>
      <c r="C229" s="132" t="s">
        <v>59</v>
      </c>
      <c r="D229" s="34"/>
      <c r="E229" s="133" t="s">
        <v>111</v>
      </c>
      <c r="F229" s="34"/>
      <c r="G229" s="80">
        <f t="shared" si="14"/>
        <v>0</v>
      </c>
      <c r="H229" s="35">
        <f t="shared" si="15"/>
        <v>0</v>
      </c>
      <c r="I229" s="137"/>
      <c r="J229" s="46"/>
      <c r="K229" s="6"/>
      <c r="L229" s="6"/>
    </row>
    <row r="230" spans="1:12" s="36" customFormat="1" ht="24">
      <c r="A230" s="119" t="s">
        <v>460</v>
      </c>
      <c r="B230" s="96"/>
      <c r="C230" s="132" t="s">
        <v>189</v>
      </c>
      <c r="D230" s="34"/>
      <c r="E230" s="133" t="s">
        <v>111</v>
      </c>
      <c r="F230" s="34"/>
      <c r="G230" s="80">
        <f t="shared" si="14"/>
        <v>0</v>
      </c>
      <c r="H230" s="35">
        <f t="shared" si="15"/>
        <v>0</v>
      </c>
      <c r="I230" s="137"/>
      <c r="J230" s="46"/>
      <c r="K230" s="6"/>
      <c r="L230" s="6"/>
    </row>
    <row r="231" spans="1:12" s="36" customFormat="1" ht="24">
      <c r="A231" s="119" t="s">
        <v>461</v>
      </c>
      <c r="B231" s="96"/>
      <c r="C231" s="132" t="s">
        <v>190</v>
      </c>
      <c r="D231" s="34"/>
      <c r="E231" s="133" t="s">
        <v>111</v>
      </c>
      <c r="F231" s="34"/>
      <c r="G231" s="80">
        <f t="shared" si="14"/>
        <v>0</v>
      </c>
      <c r="H231" s="35">
        <f t="shared" si="15"/>
        <v>0</v>
      </c>
      <c r="I231" s="137"/>
      <c r="J231" s="46"/>
      <c r="K231" s="6"/>
      <c r="L231" s="6"/>
    </row>
    <row r="232" spans="1:12" s="36" customFormat="1" ht="15">
      <c r="A232" s="119" t="s">
        <v>462</v>
      </c>
      <c r="B232" s="96"/>
      <c r="C232" s="132" t="s">
        <v>61</v>
      </c>
      <c r="D232" s="34"/>
      <c r="E232" s="133" t="s">
        <v>111</v>
      </c>
      <c r="F232" s="34"/>
      <c r="G232" s="80">
        <f t="shared" si="14"/>
        <v>0</v>
      </c>
      <c r="H232" s="35">
        <f t="shared" si="15"/>
        <v>0</v>
      </c>
      <c r="I232" s="137"/>
      <c r="J232" s="46"/>
      <c r="K232" s="6"/>
      <c r="L232" s="6"/>
    </row>
    <row r="233" spans="1:10" s="6" customFormat="1" ht="15">
      <c r="A233" s="119" t="s">
        <v>463</v>
      </c>
      <c r="B233" s="96"/>
      <c r="C233" s="132" t="s">
        <v>191</v>
      </c>
      <c r="D233" s="34"/>
      <c r="E233" s="133" t="s">
        <v>111</v>
      </c>
      <c r="F233" s="34"/>
      <c r="G233" s="80">
        <f t="shared" si="14"/>
        <v>0</v>
      </c>
      <c r="H233" s="35">
        <f t="shared" si="15"/>
        <v>0</v>
      </c>
      <c r="I233" s="137"/>
      <c r="J233" s="46"/>
    </row>
    <row r="234" spans="1:12" s="36" customFormat="1" ht="15">
      <c r="A234" s="119" t="s">
        <v>464</v>
      </c>
      <c r="B234" s="96"/>
      <c r="C234" s="132" t="s">
        <v>62</v>
      </c>
      <c r="D234" s="34"/>
      <c r="E234" s="133" t="s">
        <v>111</v>
      </c>
      <c r="F234" s="34"/>
      <c r="G234" s="80">
        <f t="shared" si="14"/>
        <v>0</v>
      </c>
      <c r="H234" s="35">
        <f t="shared" si="15"/>
        <v>0</v>
      </c>
      <c r="I234" s="137"/>
      <c r="J234" s="46"/>
      <c r="K234" s="6"/>
      <c r="L234" s="6"/>
    </row>
    <row r="235" spans="1:12" s="36" customFormat="1" ht="15">
      <c r="A235" s="119" t="s">
        <v>465</v>
      </c>
      <c r="B235" s="96"/>
      <c r="C235" s="132" t="s">
        <v>63</v>
      </c>
      <c r="D235" s="34"/>
      <c r="E235" s="133" t="s">
        <v>111</v>
      </c>
      <c r="F235" s="34"/>
      <c r="G235" s="80">
        <f t="shared" si="14"/>
        <v>0</v>
      </c>
      <c r="H235" s="35">
        <f t="shared" si="15"/>
        <v>0</v>
      </c>
      <c r="I235" s="137"/>
      <c r="J235" s="46"/>
      <c r="K235" s="6"/>
      <c r="L235" s="6"/>
    </row>
    <row r="236" spans="1:12" s="37" customFormat="1" ht="15">
      <c r="A236" s="119" t="s">
        <v>466</v>
      </c>
      <c r="B236" s="96"/>
      <c r="C236" s="132" t="s">
        <v>192</v>
      </c>
      <c r="D236" s="34"/>
      <c r="E236" s="133" t="s">
        <v>111</v>
      </c>
      <c r="F236" s="34"/>
      <c r="G236" s="80">
        <f t="shared" si="14"/>
        <v>0</v>
      </c>
      <c r="H236" s="35">
        <f t="shared" si="15"/>
        <v>0</v>
      </c>
      <c r="I236" s="137"/>
      <c r="J236" s="46"/>
      <c r="K236" s="4"/>
      <c r="L236" s="4"/>
    </row>
    <row r="237" spans="1:12" s="36" customFormat="1" ht="15">
      <c r="A237" s="119" t="s">
        <v>467</v>
      </c>
      <c r="B237" s="96"/>
      <c r="C237" s="132" t="s">
        <v>193</v>
      </c>
      <c r="D237" s="34"/>
      <c r="E237" s="133" t="s">
        <v>111</v>
      </c>
      <c r="F237" s="34"/>
      <c r="G237" s="80">
        <f t="shared" si="14"/>
        <v>0</v>
      </c>
      <c r="H237" s="35">
        <f t="shared" si="15"/>
        <v>0</v>
      </c>
      <c r="I237" s="137"/>
      <c r="J237" s="46"/>
      <c r="K237" s="6"/>
      <c r="L237" s="6"/>
    </row>
    <row r="238" spans="1:12" s="36" customFormat="1" ht="15">
      <c r="A238" s="119" t="s">
        <v>468</v>
      </c>
      <c r="B238" s="96"/>
      <c r="C238" s="132" t="s">
        <v>194</v>
      </c>
      <c r="D238" s="34"/>
      <c r="E238" s="133" t="s">
        <v>111</v>
      </c>
      <c r="F238" s="34"/>
      <c r="G238" s="80">
        <f t="shared" si="14"/>
        <v>0</v>
      </c>
      <c r="H238" s="35">
        <f t="shared" si="15"/>
        <v>0</v>
      </c>
      <c r="I238" s="137"/>
      <c r="J238" s="46"/>
      <c r="K238" s="6"/>
      <c r="L238" s="6"/>
    </row>
    <row r="239" spans="1:12" s="36" customFormat="1" ht="15">
      <c r="A239" s="119" t="s">
        <v>469</v>
      </c>
      <c r="B239" s="96"/>
      <c r="C239" s="132" t="s">
        <v>195</v>
      </c>
      <c r="D239" s="34"/>
      <c r="E239" s="133" t="s">
        <v>111</v>
      </c>
      <c r="F239" s="34"/>
      <c r="G239" s="80">
        <f t="shared" si="14"/>
        <v>0</v>
      </c>
      <c r="H239" s="35">
        <f t="shared" si="15"/>
        <v>0</v>
      </c>
      <c r="I239" s="137"/>
      <c r="J239" s="46"/>
      <c r="K239" s="6"/>
      <c r="L239" s="6"/>
    </row>
    <row r="240" spans="1:12" s="36" customFormat="1" ht="15">
      <c r="A240" s="119" t="s">
        <v>470</v>
      </c>
      <c r="B240" s="96"/>
      <c r="C240" s="132" t="s">
        <v>196</v>
      </c>
      <c r="D240" s="34"/>
      <c r="E240" s="133" t="s">
        <v>111</v>
      </c>
      <c r="F240" s="34"/>
      <c r="G240" s="80">
        <f t="shared" si="14"/>
        <v>0</v>
      </c>
      <c r="H240" s="35">
        <f t="shared" si="15"/>
        <v>0</v>
      </c>
      <c r="I240" s="137"/>
      <c r="J240" s="46"/>
      <c r="K240" s="6"/>
      <c r="L240" s="6"/>
    </row>
    <row r="241" spans="1:12" s="36" customFormat="1" ht="24">
      <c r="A241" s="119" t="s">
        <v>471</v>
      </c>
      <c r="B241" s="96"/>
      <c r="C241" s="132" t="s">
        <v>197</v>
      </c>
      <c r="D241" s="34"/>
      <c r="E241" s="133" t="s">
        <v>111</v>
      </c>
      <c r="F241" s="34"/>
      <c r="G241" s="80">
        <f t="shared" si="14"/>
        <v>0</v>
      </c>
      <c r="H241" s="35">
        <f t="shared" si="15"/>
        <v>0</v>
      </c>
      <c r="I241" s="137"/>
      <c r="J241" s="46"/>
      <c r="K241" s="6"/>
      <c r="L241" s="6"/>
    </row>
    <row r="242" spans="1:12" s="36" customFormat="1" ht="24">
      <c r="A242" s="119" t="s">
        <v>472</v>
      </c>
      <c r="B242" s="96"/>
      <c r="C242" s="132" t="s">
        <v>198</v>
      </c>
      <c r="D242" s="34"/>
      <c r="E242" s="133" t="s">
        <v>111</v>
      </c>
      <c r="F242" s="34"/>
      <c r="G242" s="80">
        <f t="shared" si="14"/>
        <v>0</v>
      </c>
      <c r="H242" s="35">
        <f t="shared" si="15"/>
        <v>0</v>
      </c>
      <c r="I242" s="137"/>
      <c r="J242" s="46"/>
      <c r="K242" s="6"/>
      <c r="L242" s="6"/>
    </row>
    <row r="243" spans="1:12" s="36" customFormat="1" ht="24">
      <c r="A243" s="119" t="s">
        <v>473</v>
      </c>
      <c r="B243" s="96"/>
      <c r="C243" s="132" t="s">
        <v>199</v>
      </c>
      <c r="D243" s="34"/>
      <c r="E243" s="133" t="s">
        <v>111</v>
      </c>
      <c r="F243" s="34"/>
      <c r="G243" s="80">
        <f t="shared" si="14"/>
        <v>0</v>
      </c>
      <c r="H243" s="35">
        <f t="shared" si="15"/>
        <v>0</v>
      </c>
      <c r="I243" s="137"/>
      <c r="J243" s="46"/>
      <c r="K243" s="6"/>
      <c r="L243" s="6"/>
    </row>
    <row r="244" spans="1:12" s="36" customFormat="1" ht="15">
      <c r="A244" s="119" t="s">
        <v>474</v>
      </c>
      <c r="B244" s="96"/>
      <c r="C244" s="132" t="s">
        <v>200</v>
      </c>
      <c r="D244" s="34"/>
      <c r="E244" s="133" t="s">
        <v>111</v>
      </c>
      <c r="F244" s="34"/>
      <c r="G244" s="80">
        <f t="shared" si="14"/>
        <v>0</v>
      </c>
      <c r="H244" s="35">
        <f t="shared" si="15"/>
        <v>0</v>
      </c>
      <c r="I244" s="137"/>
      <c r="J244" s="46"/>
      <c r="K244" s="6"/>
      <c r="L244" s="6"/>
    </row>
    <row r="245" spans="1:10" s="6" customFormat="1" ht="15">
      <c r="A245" s="119" t="s">
        <v>475</v>
      </c>
      <c r="B245" s="96"/>
      <c r="C245" s="132" t="s">
        <v>65</v>
      </c>
      <c r="D245" s="34"/>
      <c r="E245" s="133" t="s">
        <v>111</v>
      </c>
      <c r="F245" s="34"/>
      <c r="G245" s="80">
        <f t="shared" si="14"/>
        <v>0</v>
      </c>
      <c r="H245" s="35">
        <f t="shared" si="15"/>
        <v>0</v>
      </c>
      <c r="I245" s="137"/>
      <c r="J245" s="46"/>
    </row>
    <row r="246" spans="1:12" s="37" customFormat="1" ht="15">
      <c r="A246" s="119" t="s">
        <v>476</v>
      </c>
      <c r="B246" s="96"/>
      <c r="C246" s="132" t="s">
        <v>201</v>
      </c>
      <c r="D246" s="34"/>
      <c r="E246" s="133" t="s">
        <v>111</v>
      </c>
      <c r="F246" s="34"/>
      <c r="G246" s="80">
        <f t="shared" si="14"/>
        <v>0</v>
      </c>
      <c r="H246" s="35">
        <f t="shared" si="15"/>
        <v>0</v>
      </c>
      <c r="I246" s="137"/>
      <c r="J246" s="46"/>
      <c r="K246" s="4"/>
      <c r="L246" s="4"/>
    </row>
    <row r="247" spans="1:12" s="36" customFormat="1" ht="15">
      <c r="A247" s="119" t="s">
        <v>477</v>
      </c>
      <c r="B247" s="96"/>
      <c r="C247" s="132" t="s">
        <v>66</v>
      </c>
      <c r="D247" s="34"/>
      <c r="E247" s="133" t="s">
        <v>111</v>
      </c>
      <c r="F247" s="34"/>
      <c r="G247" s="80">
        <f t="shared" si="14"/>
        <v>0</v>
      </c>
      <c r="H247" s="35">
        <f t="shared" si="15"/>
        <v>0</v>
      </c>
      <c r="I247" s="137"/>
      <c r="J247" s="46"/>
      <c r="K247" s="6"/>
      <c r="L247" s="6"/>
    </row>
    <row r="248" spans="1:12" s="36" customFormat="1" ht="24">
      <c r="A248" s="119" t="s">
        <v>478</v>
      </c>
      <c r="B248" s="96"/>
      <c r="C248" s="132" t="s">
        <v>67</v>
      </c>
      <c r="D248" s="34"/>
      <c r="E248" s="133" t="s">
        <v>111</v>
      </c>
      <c r="F248" s="34"/>
      <c r="G248" s="80">
        <f t="shared" si="14"/>
        <v>0</v>
      </c>
      <c r="H248" s="35">
        <f t="shared" si="15"/>
        <v>0</v>
      </c>
      <c r="I248" s="137"/>
      <c r="J248" s="46"/>
      <c r="K248" s="6"/>
      <c r="L248" s="6"/>
    </row>
    <row r="249" spans="1:12" s="36" customFormat="1" ht="15">
      <c r="A249" s="119" t="s">
        <v>479</v>
      </c>
      <c r="B249" s="96"/>
      <c r="C249" s="132" t="s">
        <v>202</v>
      </c>
      <c r="D249" s="34"/>
      <c r="E249" s="133" t="s">
        <v>111</v>
      </c>
      <c r="F249" s="34"/>
      <c r="G249" s="80">
        <f t="shared" si="14"/>
        <v>0</v>
      </c>
      <c r="H249" s="35">
        <f t="shared" si="15"/>
        <v>0</v>
      </c>
      <c r="I249" s="137"/>
      <c r="J249" s="46"/>
      <c r="K249" s="6"/>
      <c r="L249" s="6"/>
    </row>
    <row r="250" spans="1:12" s="36" customFormat="1" ht="15">
      <c r="A250" s="119" t="s">
        <v>480</v>
      </c>
      <c r="B250" s="96"/>
      <c r="C250" s="132" t="s">
        <v>203</v>
      </c>
      <c r="D250" s="34"/>
      <c r="E250" s="133" t="s">
        <v>111</v>
      </c>
      <c r="F250" s="34"/>
      <c r="G250" s="80">
        <f t="shared" si="14"/>
        <v>0</v>
      </c>
      <c r="H250" s="35">
        <f t="shared" si="15"/>
        <v>0</v>
      </c>
      <c r="I250" s="137"/>
      <c r="J250" s="46"/>
      <c r="K250" s="6"/>
      <c r="L250" s="6"/>
    </row>
    <row r="251" spans="1:12" s="36" customFormat="1" ht="15">
      <c r="A251" s="119" t="s">
        <v>481</v>
      </c>
      <c r="B251" s="96"/>
      <c r="C251" s="132" t="s">
        <v>204</v>
      </c>
      <c r="D251" s="34"/>
      <c r="E251" s="133" t="s">
        <v>111</v>
      </c>
      <c r="F251" s="34"/>
      <c r="G251" s="80">
        <f t="shared" si="14"/>
        <v>0</v>
      </c>
      <c r="H251" s="35">
        <f t="shared" si="15"/>
        <v>0</v>
      </c>
      <c r="I251" s="137"/>
      <c r="J251" s="46"/>
      <c r="K251" s="6"/>
      <c r="L251" s="6"/>
    </row>
    <row r="252" spans="1:12" s="36" customFormat="1" ht="15">
      <c r="A252" s="119" t="s">
        <v>482</v>
      </c>
      <c r="B252" s="96"/>
      <c r="C252" s="132" t="s">
        <v>68</v>
      </c>
      <c r="D252" s="34"/>
      <c r="E252" s="133" t="s">
        <v>111</v>
      </c>
      <c r="F252" s="34"/>
      <c r="G252" s="80">
        <f t="shared" si="14"/>
        <v>0</v>
      </c>
      <c r="H252" s="35">
        <f t="shared" si="15"/>
        <v>0</v>
      </c>
      <c r="I252" s="137"/>
      <c r="J252" s="46"/>
      <c r="K252" s="6"/>
      <c r="L252" s="6"/>
    </row>
    <row r="253" spans="1:12" s="36" customFormat="1" ht="15">
      <c r="A253" s="119" t="s">
        <v>483</v>
      </c>
      <c r="B253" s="96"/>
      <c r="C253" s="132" t="s">
        <v>205</v>
      </c>
      <c r="D253" s="34"/>
      <c r="E253" s="133" t="s">
        <v>111</v>
      </c>
      <c r="F253" s="34"/>
      <c r="G253" s="80">
        <f t="shared" si="14"/>
        <v>0</v>
      </c>
      <c r="H253" s="35">
        <f t="shared" si="15"/>
        <v>0</v>
      </c>
      <c r="I253" s="137"/>
      <c r="J253" s="46"/>
      <c r="K253" s="6"/>
      <c r="L253" s="6"/>
    </row>
    <row r="254" spans="1:12" s="36" customFormat="1" ht="15" customHeight="1">
      <c r="A254" s="119" t="s">
        <v>484</v>
      </c>
      <c r="B254" s="96"/>
      <c r="C254" s="132" t="s">
        <v>206</v>
      </c>
      <c r="D254" s="34"/>
      <c r="E254" s="133" t="s">
        <v>111</v>
      </c>
      <c r="F254" s="34"/>
      <c r="G254" s="80">
        <f t="shared" si="14"/>
        <v>0</v>
      </c>
      <c r="H254" s="35">
        <f t="shared" si="15"/>
        <v>0</v>
      </c>
      <c r="I254" s="137"/>
      <c r="J254" s="46"/>
      <c r="K254" s="6"/>
      <c r="L254" s="6"/>
    </row>
    <row r="255" spans="1:12" s="36" customFormat="1" ht="15">
      <c r="A255" s="119" t="s">
        <v>485</v>
      </c>
      <c r="B255" s="96"/>
      <c r="C255" s="132" t="s">
        <v>69</v>
      </c>
      <c r="D255" s="34"/>
      <c r="E255" s="133" t="s">
        <v>111</v>
      </c>
      <c r="F255" s="34"/>
      <c r="G255" s="80">
        <f t="shared" si="14"/>
        <v>0</v>
      </c>
      <c r="H255" s="35">
        <f t="shared" si="15"/>
        <v>0</v>
      </c>
      <c r="I255" s="137"/>
      <c r="J255" s="46"/>
      <c r="K255" s="6"/>
      <c r="L255" s="6"/>
    </row>
    <row r="256" spans="1:12" s="37" customFormat="1" ht="15">
      <c r="A256" s="119" t="s">
        <v>486</v>
      </c>
      <c r="B256" s="96"/>
      <c r="C256" s="132" t="s">
        <v>207</v>
      </c>
      <c r="D256" s="34"/>
      <c r="E256" s="133" t="s">
        <v>23</v>
      </c>
      <c r="F256" s="34"/>
      <c r="G256" s="80">
        <f aca="true" t="shared" si="16" ref="G256:G273">ROUND(D256*F256,2)</f>
        <v>0</v>
      </c>
      <c r="H256" s="35">
        <f aca="true" t="shared" si="17" ref="H256:H273">G256*(1+$H$8)</f>
        <v>0</v>
      </c>
      <c r="I256" s="137"/>
      <c r="J256" s="46"/>
      <c r="K256" s="4"/>
      <c r="L256" s="4"/>
    </row>
    <row r="257" spans="1:12" s="36" customFormat="1" ht="15">
      <c r="A257" s="119" t="s">
        <v>487</v>
      </c>
      <c r="B257" s="96"/>
      <c r="C257" s="132" t="s">
        <v>208</v>
      </c>
      <c r="D257" s="34"/>
      <c r="E257" s="133" t="s">
        <v>111</v>
      </c>
      <c r="F257" s="34"/>
      <c r="G257" s="80">
        <f t="shared" si="16"/>
        <v>0</v>
      </c>
      <c r="H257" s="35">
        <f t="shared" si="17"/>
        <v>0</v>
      </c>
      <c r="I257" s="137"/>
      <c r="J257" s="46"/>
      <c r="K257" s="6"/>
      <c r="L257" s="6"/>
    </row>
    <row r="258" spans="1:12" s="36" customFormat="1" ht="15">
      <c r="A258" s="119" t="s">
        <v>488</v>
      </c>
      <c r="B258" s="96"/>
      <c r="C258" s="132" t="s">
        <v>209</v>
      </c>
      <c r="D258" s="34"/>
      <c r="E258" s="133" t="s">
        <v>111</v>
      </c>
      <c r="F258" s="34"/>
      <c r="G258" s="80">
        <f t="shared" si="16"/>
        <v>0</v>
      </c>
      <c r="H258" s="35">
        <f t="shared" si="17"/>
        <v>0</v>
      </c>
      <c r="I258" s="137"/>
      <c r="J258" s="46"/>
      <c r="K258" s="6"/>
      <c r="L258" s="6"/>
    </row>
    <row r="259" spans="1:12" s="36" customFormat="1" ht="15">
      <c r="A259" s="119" t="s">
        <v>489</v>
      </c>
      <c r="B259" s="96"/>
      <c r="C259" s="132" t="s">
        <v>210</v>
      </c>
      <c r="D259" s="34"/>
      <c r="E259" s="133" t="s">
        <v>111</v>
      </c>
      <c r="F259" s="34"/>
      <c r="G259" s="80">
        <f t="shared" si="16"/>
        <v>0</v>
      </c>
      <c r="H259" s="35">
        <f t="shared" si="17"/>
        <v>0</v>
      </c>
      <c r="I259" s="137"/>
      <c r="J259" s="46"/>
      <c r="K259" s="6"/>
      <c r="L259" s="6"/>
    </row>
    <row r="260" spans="1:12" s="36" customFormat="1" ht="24">
      <c r="A260" s="119" t="s">
        <v>490</v>
      </c>
      <c r="B260" s="96"/>
      <c r="C260" s="132" t="s">
        <v>211</v>
      </c>
      <c r="D260" s="34"/>
      <c r="E260" s="133" t="s">
        <v>111</v>
      </c>
      <c r="F260" s="34"/>
      <c r="G260" s="80">
        <f t="shared" si="16"/>
        <v>0</v>
      </c>
      <c r="H260" s="35">
        <f t="shared" si="17"/>
        <v>0</v>
      </c>
      <c r="I260" s="137"/>
      <c r="J260" s="46"/>
      <c r="K260" s="6"/>
      <c r="L260" s="6"/>
    </row>
    <row r="261" spans="1:12" s="36" customFormat="1" ht="24">
      <c r="A261" s="119" t="s">
        <v>491</v>
      </c>
      <c r="B261" s="96"/>
      <c r="C261" s="132" t="s">
        <v>212</v>
      </c>
      <c r="D261" s="34"/>
      <c r="E261" s="133" t="s">
        <v>111</v>
      </c>
      <c r="F261" s="34"/>
      <c r="G261" s="80">
        <f t="shared" si="16"/>
        <v>0</v>
      </c>
      <c r="H261" s="35">
        <f t="shared" si="17"/>
        <v>0</v>
      </c>
      <c r="I261" s="137"/>
      <c r="J261" s="46"/>
      <c r="K261" s="6"/>
      <c r="L261" s="6"/>
    </row>
    <row r="262" spans="1:12" s="36" customFormat="1" ht="24">
      <c r="A262" s="119" t="s">
        <v>492</v>
      </c>
      <c r="B262" s="96"/>
      <c r="C262" s="132" t="s">
        <v>213</v>
      </c>
      <c r="D262" s="34"/>
      <c r="E262" s="133" t="s">
        <v>111</v>
      </c>
      <c r="F262" s="34"/>
      <c r="G262" s="80">
        <f t="shared" si="16"/>
        <v>0</v>
      </c>
      <c r="H262" s="35">
        <f t="shared" si="17"/>
        <v>0</v>
      </c>
      <c r="I262" s="137"/>
      <c r="J262" s="46"/>
      <c r="K262" s="6"/>
      <c r="L262" s="6"/>
    </row>
    <row r="263" spans="1:10" s="6" customFormat="1" ht="15">
      <c r="A263" s="119" t="s">
        <v>493</v>
      </c>
      <c r="B263" s="96"/>
      <c r="C263" s="132" t="s">
        <v>214</v>
      </c>
      <c r="D263" s="34"/>
      <c r="E263" s="133" t="s">
        <v>111</v>
      </c>
      <c r="F263" s="34"/>
      <c r="G263" s="80">
        <f t="shared" si="16"/>
        <v>0</v>
      </c>
      <c r="H263" s="35">
        <f t="shared" si="17"/>
        <v>0</v>
      </c>
      <c r="I263" s="137"/>
      <c r="J263" s="46"/>
    </row>
    <row r="264" spans="1:12" s="36" customFormat="1" ht="15">
      <c r="A264" s="119" t="s">
        <v>494</v>
      </c>
      <c r="B264" s="96"/>
      <c r="C264" s="132" t="s">
        <v>215</v>
      </c>
      <c r="D264" s="34"/>
      <c r="E264" s="133" t="s">
        <v>111</v>
      </c>
      <c r="F264" s="34"/>
      <c r="G264" s="80">
        <f t="shared" si="16"/>
        <v>0</v>
      </c>
      <c r="H264" s="35">
        <f t="shared" si="17"/>
        <v>0</v>
      </c>
      <c r="I264" s="137"/>
      <c r="J264" s="46"/>
      <c r="K264" s="6"/>
      <c r="L264" s="6"/>
    </row>
    <row r="265" spans="1:10" s="6" customFormat="1" ht="24">
      <c r="A265" s="119" t="s">
        <v>495</v>
      </c>
      <c r="B265" s="96"/>
      <c r="C265" s="132" t="s">
        <v>216</v>
      </c>
      <c r="D265" s="34"/>
      <c r="E265" s="133" t="s">
        <v>111</v>
      </c>
      <c r="F265" s="34"/>
      <c r="G265" s="80">
        <f t="shared" si="16"/>
        <v>0</v>
      </c>
      <c r="H265" s="35">
        <f t="shared" si="17"/>
        <v>0</v>
      </c>
      <c r="I265" s="137"/>
      <c r="J265" s="46"/>
    </row>
    <row r="266" spans="1:10" s="6" customFormat="1" ht="24">
      <c r="A266" s="119" t="s">
        <v>496</v>
      </c>
      <c r="B266" s="96"/>
      <c r="C266" s="132" t="s">
        <v>217</v>
      </c>
      <c r="D266" s="34"/>
      <c r="E266" s="133" t="s">
        <v>111</v>
      </c>
      <c r="F266" s="34"/>
      <c r="G266" s="80">
        <f t="shared" si="16"/>
        <v>0</v>
      </c>
      <c r="H266" s="35">
        <f t="shared" si="17"/>
        <v>0</v>
      </c>
      <c r="I266" s="137"/>
      <c r="J266" s="46"/>
    </row>
    <row r="267" spans="1:10" s="6" customFormat="1" ht="24">
      <c r="A267" s="119" t="s">
        <v>497</v>
      </c>
      <c r="B267" s="96"/>
      <c r="C267" s="132" t="s">
        <v>218</v>
      </c>
      <c r="D267" s="34"/>
      <c r="E267" s="133" t="s">
        <v>111</v>
      </c>
      <c r="F267" s="34"/>
      <c r="G267" s="80">
        <f t="shared" si="16"/>
        <v>0</v>
      </c>
      <c r="H267" s="35">
        <f t="shared" si="17"/>
        <v>0</v>
      </c>
      <c r="I267" s="137"/>
      <c r="J267" s="46"/>
    </row>
    <row r="268" spans="1:10" s="6" customFormat="1" ht="15">
      <c r="A268" s="119" t="s">
        <v>498</v>
      </c>
      <c r="B268" s="96"/>
      <c r="C268" s="132" t="s">
        <v>219</v>
      </c>
      <c r="D268" s="34"/>
      <c r="E268" s="133" t="s">
        <v>23</v>
      </c>
      <c r="F268" s="34"/>
      <c r="G268" s="80">
        <f t="shared" si="16"/>
        <v>0</v>
      </c>
      <c r="H268" s="35">
        <f t="shared" si="17"/>
        <v>0</v>
      </c>
      <c r="I268" s="137"/>
      <c r="J268" s="46"/>
    </row>
    <row r="269" spans="1:10" s="6" customFormat="1" ht="24">
      <c r="A269" s="119" t="s">
        <v>499</v>
      </c>
      <c r="B269" s="96"/>
      <c r="C269" s="132" t="s">
        <v>220</v>
      </c>
      <c r="D269" s="34"/>
      <c r="E269" s="133" t="s">
        <v>23</v>
      </c>
      <c r="F269" s="34"/>
      <c r="G269" s="80">
        <f t="shared" si="16"/>
        <v>0</v>
      </c>
      <c r="H269" s="35">
        <f t="shared" si="17"/>
        <v>0</v>
      </c>
      <c r="I269" s="137"/>
      <c r="J269" s="46"/>
    </row>
    <row r="270" spans="1:10" s="6" customFormat="1" ht="15">
      <c r="A270" s="119" t="s">
        <v>500</v>
      </c>
      <c r="B270" s="96"/>
      <c r="C270" s="132" t="s">
        <v>221</v>
      </c>
      <c r="D270" s="34"/>
      <c r="E270" s="133" t="s">
        <v>23</v>
      </c>
      <c r="F270" s="34"/>
      <c r="G270" s="80">
        <f t="shared" si="16"/>
        <v>0</v>
      </c>
      <c r="H270" s="35">
        <f t="shared" si="17"/>
        <v>0</v>
      </c>
      <c r="I270" s="137"/>
      <c r="J270" s="46"/>
    </row>
    <row r="271" spans="1:10" s="6" customFormat="1" ht="15">
      <c r="A271" s="119" t="s">
        <v>501</v>
      </c>
      <c r="B271" s="96"/>
      <c r="C271" s="132" t="s">
        <v>222</v>
      </c>
      <c r="D271" s="34"/>
      <c r="E271" s="133" t="s">
        <v>111</v>
      </c>
      <c r="F271" s="34"/>
      <c r="G271" s="80">
        <f t="shared" si="16"/>
        <v>0</v>
      </c>
      <c r="H271" s="35">
        <f t="shared" si="17"/>
        <v>0</v>
      </c>
      <c r="I271" s="137"/>
      <c r="J271" s="46"/>
    </row>
    <row r="272" spans="1:10" s="6" customFormat="1" ht="15">
      <c r="A272" s="119" t="s">
        <v>502</v>
      </c>
      <c r="B272" s="96"/>
      <c r="C272" s="132" t="s">
        <v>223</v>
      </c>
      <c r="D272" s="34"/>
      <c r="E272" s="133" t="s">
        <v>111</v>
      </c>
      <c r="F272" s="34"/>
      <c r="G272" s="80">
        <f t="shared" si="16"/>
        <v>0</v>
      </c>
      <c r="H272" s="35">
        <f t="shared" si="17"/>
        <v>0</v>
      </c>
      <c r="I272" s="137"/>
      <c r="J272" s="46"/>
    </row>
    <row r="273" spans="1:10" s="6" customFormat="1" ht="15">
      <c r="A273" s="119" t="s">
        <v>503</v>
      </c>
      <c r="B273" s="96"/>
      <c r="C273" s="132" t="s">
        <v>224</v>
      </c>
      <c r="D273" s="34"/>
      <c r="E273" s="133" t="s">
        <v>111</v>
      </c>
      <c r="F273" s="34"/>
      <c r="G273" s="80">
        <f t="shared" si="16"/>
        <v>0</v>
      </c>
      <c r="H273" s="35">
        <f t="shared" si="17"/>
        <v>0</v>
      </c>
      <c r="I273" s="137"/>
      <c r="J273" s="46"/>
    </row>
    <row r="274" spans="1:10" s="6" customFormat="1" ht="15">
      <c r="A274" s="38" t="s">
        <v>345</v>
      </c>
      <c r="B274" s="92"/>
      <c r="C274" s="40" t="s">
        <v>231</v>
      </c>
      <c r="D274" s="41"/>
      <c r="E274" s="39"/>
      <c r="F274" s="41"/>
      <c r="G274" s="81"/>
      <c r="H274" s="42"/>
      <c r="I274" s="137"/>
      <c r="J274" s="46"/>
    </row>
    <row r="275" spans="1:10" s="6" customFormat="1" ht="15">
      <c r="A275" s="119" t="s">
        <v>346</v>
      </c>
      <c r="B275" s="96"/>
      <c r="C275" s="132" t="s">
        <v>78</v>
      </c>
      <c r="D275" s="34"/>
      <c r="E275" s="133" t="s">
        <v>111</v>
      </c>
      <c r="F275" s="34"/>
      <c r="G275" s="80">
        <f aca="true" t="shared" si="18" ref="G275:G288">ROUND(D275*F275,2)</f>
        <v>0</v>
      </c>
      <c r="H275" s="35">
        <f aca="true" t="shared" si="19" ref="H275:H288">G275*(1+$H$8)</f>
        <v>0</v>
      </c>
      <c r="I275" s="137"/>
      <c r="J275" s="46"/>
    </row>
    <row r="276" spans="1:10" s="6" customFormat="1" ht="15">
      <c r="A276" s="119" t="s">
        <v>347</v>
      </c>
      <c r="B276" s="96"/>
      <c r="C276" s="132" t="s">
        <v>80</v>
      </c>
      <c r="D276" s="34"/>
      <c r="E276" s="133" t="s">
        <v>111</v>
      </c>
      <c r="F276" s="34"/>
      <c r="G276" s="80">
        <f t="shared" si="18"/>
        <v>0</v>
      </c>
      <c r="H276" s="35">
        <f t="shared" si="19"/>
        <v>0</v>
      </c>
      <c r="I276" s="137"/>
      <c r="J276" s="46"/>
    </row>
    <row r="277" spans="1:10" s="6" customFormat="1" ht="15">
      <c r="A277" s="119" t="s">
        <v>348</v>
      </c>
      <c r="B277" s="96"/>
      <c r="C277" s="132" t="s">
        <v>81</v>
      </c>
      <c r="D277" s="34"/>
      <c r="E277" s="133" t="s">
        <v>23</v>
      </c>
      <c r="F277" s="34"/>
      <c r="G277" s="80">
        <f t="shared" si="18"/>
        <v>0</v>
      </c>
      <c r="H277" s="35">
        <f t="shared" si="19"/>
        <v>0</v>
      </c>
      <c r="I277" s="137"/>
      <c r="J277" s="46"/>
    </row>
    <row r="278" spans="1:10" s="6" customFormat="1" ht="15">
      <c r="A278" s="119" t="s">
        <v>349</v>
      </c>
      <c r="B278" s="96"/>
      <c r="C278" s="132" t="s">
        <v>225</v>
      </c>
      <c r="D278" s="34"/>
      <c r="E278" s="133" t="s">
        <v>111</v>
      </c>
      <c r="F278" s="34"/>
      <c r="G278" s="80">
        <f t="shared" si="18"/>
        <v>0</v>
      </c>
      <c r="H278" s="35">
        <f t="shared" si="19"/>
        <v>0</v>
      </c>
      <c r="I278" s="137"/>
      <c r="J278" s="46"/>
    </row>
    <row r="279" spans="1:10" s="6" customFormat="1" ht="24">
      <c r="A279" s="119" t="s">
        <v>350</v>
      </c>
      <c r="B279" s="96"/>
      <c r="C279" s="132" t="s">
        <v>226</v>
      </c>
      <c r="D279" s="34"/>
      <c r="E279" s="133" t="s">
        <v>111</v>
      </c>
      <c r="F279" s="34"/>
      <c r="G279" s="80">
        <f t="shared" si="18"/>
        <v>0</v>
      </c>
      <c r="H279" s="35">
        <f t="shared" si="19"/>
        <v>0</v>
      </c>
      <c r="I279" s="137"/>
      <c r="J279" s="46"/>
    </row>
    <row r="280" spans="1:10" s="6" customFormat="1" ht="24">
      <c r="A280" s="119" t="s">
        <v>351</v>
      </c>
      <c r="B280" s="96"/>
      <c r="C280" s="132" t="s">
        <v>227</v>
      </c>
      <c r="D280" s="34"/>
      <c r="E280" s="133" t="s">
        <v>111</v>
      </c>
      <c r="F280" s="34"/>
      <c r="G280" s="80">
        <f t="shared" si="18"/>
        <v>0</v>
      </c>
      <c r="H280" s="35">
        <f t="shared" si="19"/>
        <v>0</v>
      </c>
      <c r="I280" s="137"/>
      <c r="J280" s="46"/>
    </row>
    <row r="281" spans="1:10" s="6" customFormat="1" ht="24">
      <c r="A281" s="119" t="s">
        <v>352</v>
      </c>
      <c r="B281" s="96"/>
      <c r="C281" s="132" t="s">
        <v>228</v>
      </c>
      <c r="D281" s="34"/>
      <c r="E281" s="133" t="s">
        <v>111</v>
      </c>
      <c r="F281" s="34"/>
      <c r="G281" s="80">
        <f t="shared" si="18"/>
        <v>0</v>
      </c>
      <c r="H281" s="35">
        <f t="shared" si="19"/>
        <v>0</v>
      </c>
      <c r="I281" s="137"/>
      <c r="J281" s="46"/>
    </row>
    <row r="282" spans="1:10" s="6" customFormat="1" ht="24">
      <c r="A282" s="119" t="s">
        <v>353</v>
      </c>
      <c r="B282" s="96"/>
      <c r="C282" s="132" t="s">
        <v>57</v>
      </c>
      <c r="D282" s="34"/>
      <c r="E282" s="133" t="s">
        <v>111</v>
      </c>
      <c r="F282" s="34"/>
      <c r="G282" s="80">
        <f t="shared" si="18"/>
        <v>0</v>
      </c>
      <c r="H282" s="35">
        <f t="shared" si="19"/>
        <v>0</v>
      </c>
      <c r="I282" s="137"/>
      <c r="J282" s="46"/>
    </row>
    <row r="283" spans="1:10" s="6" customFormat="1" ht="15">
      <c r="A283" s="119" t="s">
        <v>354</v>
      </c>
      <c r="B283" s="96"/>
      <c r="C283" s="132" t="s">
        <v>61</v>
      </c>
      <c r="D283" s="34"/>
      <c r="E283" s="133" t="s">
        <v>111</v>
      </c>
      <c r="F283" s="34"/>
      <c r="G283" s="80">
        <f t="shared" si="18"/>
        <v>0</v>
      </c>
      <c r="H283" s="35">
        <f t="shared" si="19"/>
        <v>0</v>
      </c>
      <c r="I283" s="137"/>
      <c r="J283" s="46"/>
    </row>
    <row r="284" spans="1:10" s="6" customFormat="1" ht="15">
      <c r="A284" s="119" t="s">
        <v>355</v>
      </c>
      <c r="B284" s="96"/>
      <c r="C284" s="132" t="s">
        <v>62</v>
      </c>
      <c r="D284" s="34"/>
      <c r="E284" s="133" t="s">
        <v>111</v>
      </c>
      <c r="F284" s="34"/>
      <c r="G284" s="80">
        <f t="shared" si="18"/>
        <v>0</v>
      </c>
      <c r="H284" s="35">
        <f t="shared" si="19"/>
        <v>0</v>
      </c>
      <c r="I284" s="137"/>
      <c r="J284" s="46"/>
    </row>
    <row r="285" spans="1:10" s="6" customFormat="1" ht="15">
      <c r="A285" s="119" t="s">
        <v>356</v>
      </c>
      <c r="B285" s="96"/>
      <c r="C285" s="132" t="s">
        <v>65</v>
      </c>
      <c r="D285" s="34"/>
      <c r="E285" s="133" t="s">
        <v>111</v>
      </c>
      <c r="F285" s="34"/>
      <c r="G285" s="80">
        <f t="shared" si="18"/>
        <v>0</v>
      </c>
      <c r="H285" s="35">
        <f t="shared" si="19"/>
        <v>0</v>
      </c>
      <c r="I285" s="137"/>
      <c r="J285" s="46"/>
    </row>
    <row r="286" spans="1:10" s="6" customFormat="1" ht="15">
      <c r="A286" s="119" t="s">
        <v>357</v>
      </c>
      <c r="B286" s="96"/>
      <c r="C286" s="132" t="s">
        <v>66</v>
      </c>
      <c r="D286" s="34"/>
      <c r="E286" s="133" t="s">
        <v>111</v>
      </c>
      <c r="F286" s="34"/>
      <c r="G286" s="80">
        <f t="shared" si="18"/>
        <v>0</v>
      </c>
      <c r="H286" s="35">
        <f t="shared" si="19"/>
        <v>0</v>
      </c>
      <c r="I286" s="137"/>
      <c r="J286" s="46"/>
    </row>
    <row r="287" spans="1:10" s="6" customFormat="1" ht="15">
      <c r="A287" s="119" t="s">
        <v>358</v>
      </c>
      <c r="B287" s="96"/>
      <c r="C287" s="132" t="s">
        <v>229</v>
      </c>
      <c r="D287" s="34"/>
      <c r="E287" s="133" t="s">
        <v>111</v>
      </c>
      <c r="F287" s="34"/>
      <c r="G287" s="80">
        <f t="shared" si="18"/>
        <v>0</v>
      </c>
      <c r="H287" s="35">
        <f t="shared" si="19"/>
        <v>0</v>
      </c>
      <c r="I287" s="137"/>
      <c r="J287" s="46"/>
    </row>
    <row r="288" spans="1:10" s="6" customFormat="1" ht="15">
      <c r="A288" s="119" t="s">
        <v>359</v>
      </c>
      <c r="B288" s="96"/>
      <c r="C288" s="132" t="s">
        <v>230</v>
      </c>
      <c r="D288" s="34"/>
      <c r="E288" s="133" t="s">
        <v>111</v>
      </c>
      <c r="F288" s="34"/>
      <c r="G288" s="80">
        <f t="shared" si="18"/>
        <v>0</v>
      </c>
      <c r="H288" s="35">
        <f t="shared" si="19"/>
        <v>0</v>
      </c>
      <c r="I288" s="137"/>
      <c r="J288" s="46"/>
    </row>
    <row r="289" spans="1:10" s="6" customFormat="1" ht="15">
      <c r="A289" s="38" t="s">
        <v>504</v>
      </c>
      <c r="B289" s="92"/>
      <c r="C289" s="40" t="s">
        <v>25</v>
      </c>
      <c r="D289" s="41"/>
      <c r="E289" s="39"/>
      <c r="F289" s="41"/>
      <c r="G289" s="81"/>
      <c r="H289" s="42"/>
      <c r="I289" s="137"/>
      <c r="J289" s="46"/>
    </row>
    <row r="290" spans="1:10" s="6" customFormat="1" ht="15">
      <c r="A290" s="119" t="s">
        <v>505</v>
      </c>
      <c r="B290" s="96"/>
      <c r="C290" s="132" t="s">
        <v>233</v>
      </c>
      <c r="D290" s="34"/>
      <c r="E290" s="133" t="s">
        <v>111</v>
      </c>
      <c r="F290" s="34"/>
      <c r="G290" s="80">
        <f aca="true" t="shared" si="20" ref="G290:G306">ROUND(D290*F290,2)</f>
        <v>0</v>
      </c>
      <c r="H290" s="35">
        <f aca="true" t="shared" si="21" ref="H290:H306">G290*(1+$H$8)</f>
        <v>0</v>
      </c>
      <c r="I290" s="137"/>
      <c r="J290" s="46"/>
    </row>
    <row r="291" spans="1:10" s="6" customFormat="1" ht="15">
      <c r="A291" s="119" t="s">
        <v>506</v>
      </c>
      <c r="B291" s="96"/>
      <c r="C291" s="132" t="s">
        <v>234</v>
      </c>
      <c r="D291" s="34"/>
      <c r="E291" s="133" t="s">
        <v>111</v>
      </c>
      <c r="F291" s="34"/>
      <c r="G291" s="80">
        <f t="shared" si="20"/>
        <v>0</v>
      </c>
      <c r="H291" s="35">
        <f t="shared" si="21"/>
        <v>0</v>
      </c>
      <c r="I291" s="137"/>
      <c r="J291" s="46"/>
    </row>
    <row r="292" spans="1:10" s="6" customFormat="1" ht="15">
      <c r="A292" s="119" t="s">
        <v>507</v>
      </c>
      <c r="B292" s="96"/>
      <c r="C292" s="132" t="s">
        <v>235</v>
      </c>
      <c r="D292" s="34"/>
      <c r="E292" s="133" t="s">
        <v>23</v>
      </c>
      <c r="F292" s="34"/>
      <c r="G292" s="80">
        <f t="shared" si="20"/>
        <v>0</v>
      </c>
      <c r="H292" s="35">
        <f t="shared" si="21"/>
        <v>0</v>
      </c>
      <c r="I292" s="137"/>
      <c r="J292" s="46"/>
    </row>
    <row r="293" spans="1:10" s="6" customFormat="1" ht="15">
      <c r="A293" s="119" t="s">
        <v>508</v>
      </c>
      <c r="B293" s="96"/>
      <c r="C293" s="132" t="s">
        <v>236</v>
      </c>
      <c r="D293" s="34"/>
      <c r="E293" s="133" t="s">
        <v>111</v>
      </c>
      <c r="F293" s="34"/>
      <c r="G293" s="80">
        <f t="shared" si="20"/>
        <v>0</v>
      </c>
      <c r="H293" s="35">
        <f t="shared" si="21"/>
        <v>0</v>
      </c>
      <c r="I293" s="137"/>
      <c r="J293" s="46"/>
    </row>
    <row r="294" spans="1:10" s="6" customFormat="1" ht="15">
      <c r="A294" s="119" t="s">
        <v>509</v>
      </c>
      <c r="B294" s="96"/>
      <c r="C294" s="132" t="s">
        <v>237</v>
      </c>
      <c r="D294" s="34"/>
      <c r="E294" s="133" t="s">
        <v>111</v>
      </c>
      <c r="F294" s="34"/>
      <c r="G294" s="80">
        <f t="shared" si="20"/>
        <v>0</v>
      </c>
      <c r="H294" s="35">
        <f t="shared" si="21"/>
        <v>0</v>
      </c>
      <c r="I294" s="137"/>
      <c r="J294" s="46"/>
    </row>
    <row r="295" spans="1:10" s="6" customFormat="1" ht="15">
      <c r="A295" s="119" t="s">
        <v>510</v>
      </c>
      <c r="B295" s="96"/>
      <c r="C295" s="132" t="s">
        <v>164</v>
      </c>
      <c r="D295" s="34"/>
      <c r="E295" s="133" t="s">
        <v>111</v>
      </c>
      <c r="F295" s="34"/>
      <c r="G295" s="80">
        <f t="shared" si="20"/>
        <v>0</v>
      </c>
      <c r="H295" s="35">
        <f t="shared" si="21"/>
        <v>0</v>
      </c>
      <c r="I295" s="137"/>
      <c r="J295" s="46"/>
    </row>
    <row r="296" spans="1:10" s="6" customFormat="1" ht="15">
      <c r="A296" s="119" t="s">
        <v>511</v>
      </c>
      <c r="B296" s="96"/>
      <c r="C296" s="132" t="s">
        <v>238</v>
      </c>
      <c r="D296" s="34"/>
      <c r="E296" s="133" t="s">
        <v>111</v>
      </c>
      <c r="F296" s="34"/>
      <c r="G296" s="80">
        <f t="shared" si="20"/>
        <v>0</v>
      </c>
      <c r="H296" s="35">
        <f t="shared" si="21"/>
        <v>0</v>
      </c>
      <c r="I296" s="137"/>
      <c r="J296" s="46"/>
    </row>
    <row r="297" spans="1:10" s="6" customFormat="1" ht="15">
      <c r="A297" s="119" t="s">
        <v>512</v>
      </c>
      <c r="B297" s="96"/>
      <c r="C297" s="132" t="s">
        <v>239</v>
      </c>
      <c r="D297" s="34"/>
      <c r="E297" s="133" t="s">
        <v>111</v>
      </c>
      <c r="F297" s="34"/>
      <c r="G297" s="80">
        <f t="shared" si="20"/>
        <v>0</v>
      </c>
      <c r="H297" s="35">
        <f t="shared" si="21"/>
        <v>0</v>
      </c>
      <c r="I297" s="137"/>
      <c r="J297" s="46"/>
    </row>
    <row r="298" spans="1:10" s="6" customFormat="1" ht="24">
      <c r="A298" s="119" t="s">
        <v>513</v>
      </c>
      <c r="B298" s="96"/>
      <c r="C298" s="132" t="s">
        <v>240</v>
      </c>
      <c r="D298" s="34"/>
      <c r="E298" s="133" t="s">
        <v>111</v>
      </c>
      <c r="F298" s="34"/>
      <c r="G298" s="80">
        <f t="shared" si="20"/>
        <v>0</v>
      </c>
      <c r="H298" s="35">
        <f t="shared" si="21"/>
        <v>0</v>
      </c>
      <c r="I298" s="137"/>
      <c r="J298" s="46"/>
    </row>
    <row r="299" spans="1:10" s="6" customFormat="1" ht="15">
      <c r="A299" s="119" t="s">
        <v>514</v>
      </c>
      <c r="B299" s="96"/>
      <c r="C299" s="132" t="s">
        <v>241</v>
      </c>
      <c r="D299" s="34"/>
      <c r="E299" s="133" t="s">
        <v>111</v>
      </c>
      <c r="F299" s="34"/>
      <c r="G299" s="80">
        <f t="shared" si="20"/>
        <v>0</v>
      </c>
      <c r="H299" s="35">
        <f t="shared" si="21"/>
        <v>0</v>
      </c>
      <c r="I299" s="137"/>
      <c r="J299" s="46"/>
    </row>
    <row r="300" spans="1:10" s="6" customFormat="1" ht="15">
      <c r="A300" s="119" t="s">
        <v>515</v>
      </c>
      <c r="B300" s="96"/>
      <c r="C300" s="132" t="s">
        <v>242</v>
      </c>
      <c r="D300" s="34"/>
      <c r="E300" s="133" t="s">
        <v>111</v>
      </c>
      <c r="F300" s="34"/>
      <c r="G300" s="80">
        <f t="shared" si="20"/>
        <v>0</v>
      </c>
      <c r="H300" s="35">
        <f t="shared" si="21"/>
        <v>0</v>
      </c>
      <c r="I300" s="137"/>
      <c r="J300" s="46"/>
    </row>
    <row r="301" spans="1:10" s="6" customFormat="1" ht="15">
      <c r="A301" s="119" t="s">
        <v>516</v>
      </c>
      <c r="B301" s="96"/>
      <c r="C301" s="132" t="s">
        <v>73</v>
      </c>
      <c r="D301" s="34"/>
      <c r="E301" s="133" t="s">
        <v>111</v>
      </c>
      <c r="F301" s="34"/>
      <c r="G301" s="80">
        <f t="shared" si="20"/>
        <v>0</v>
      </c>
      <c r="H301" s="35">
        <f t="shared" si="21"/>
        <v>0</v>
      </c>
      <c r="I301" s="137"/>
      <c r="J301" s="46"/>
    </row>
    <row r="302" spans="1:10" s="6" customFormat="1" ht="15">
      <c r="A302" s="119" t="s">
        <v>517</v>
      </c>
      <c r="B302" s="96"/>
      <c r="C302" s="132" t="s">
        <v>243</v>
      </c>
      <c r="D302" s="34"/>
      <c r="E302" s="133" t="s">
        <v>111</v>
      </c>
      <c r="F302" s="34"/>
      <c r="G302" s="80">
        <f t="shared" si="20"/>
        <v>0</v>
      </c>
      <c r="H302" s="35">
        <f t="shared" si="21"/>
        <v>0</v>
      </c>
      <c r="I302" s="137"/>
      <c r="J302" s="46"/>
    </row>
    <row r="303" spans="1:12" s="37" customFormat="1" ht="15">
      <c r="A303" s="119" t="s">
        <v>518</v>
      </c>
      <c r="B303" s="96"/>
      <c r="C303" s="132" t="s">
        <v>244</v>
      </c>
      <c r="D303" s="34"/>
      <c r="E303" s="133" t="s">
        <v>111</v>
      </c>
      <c r="F303" s="34"/>
      <c r="G303" s="80">
        <f t="shared" si="20"/>
        <v>0</v>
      </c>
      <c r="H303" s="35">
        <f t="shared" si="21"/>
        <v>0</v>
      </c>
      <c r="I303" s="137"/>
      <c r="J303" s="46"/>
      <c r="K303" s="4"/>
      <c r="L303" s="4"/>
    </row>
    <row r="304" spans="1:12" s="37" customFormat="1" ht="15">
      <c r="A304" s="119" t="s">
        <v>519</v>
      </c>
      <c r="B304" s="96"/>
      <c r="C304" s="132" t="s">
        <v>44</v>
      </c>
      <c r="D304" s="34"/>
      <c r="E304" s="133" t="s">
        <v>111</v>
      </c>
      <c r="F304" s="34"/>
      <c r="G304" s="80">
        <f t="shared" si="20"/>
        <v>0</v>
      </c>
      <c r="H304" s="35">
        <f t="shared" si="21"/>
        <v>0</v>
      </c>
      <c r="I304" s="137"/>
      <c r="J304" s="46"/>
      <c r="K304" s="4"/>
      <c r="L304" s="4"/>
    </row>
    <row r="305" spans="1:10" s="6" customFormat="1" ht="15">
      <c r="A305" s="119" t="s">
        <v>520</v>
      </c>
      <c r="B305" s="96"/>
      <c r="C305" s="132" t="s">
        <v>245</v>
      </c>
      <c r="D305" s="34"/>
      <c r="E305" s="133" t="s">
        <v>111</v>
      </c>
      <c r="F305" s="34"/>
      <c r="G305" s="80">
        <f t="shared" si="20"/>
        <v>0</v>
      </c>
      <c r="H305" s="35">
        <f t="shared" si="21"/>
        <v>0</v>
      </c>
      <c r="I305" s="137"/>
      <c r="J305" s="46"/>
    </row>
    <row r="306" spans="1:10" s="6" customFormat="1" ht="15">
      <c r="A306" s="119" t="s">
        <v>521</v>
      </c>
      <c r="B306" s="96"/>
      <c r="C306" s="132" t="s">
        <v>246</v>
      </c>
      <c r="D306" s="34"/>
      <c r="E306" s="133" t="s">
        <v>111</v>
      </c>
      <c r="F306" s="34"/>
      <c r="G306" s="80">
        <f t="shared" si="20"/>
        <v>0</v>
      </c>
      <c r="H306" s="35">
        <f t="shared" si="21"/>
        <v>0</v>
      </c>
      <c r="I306" s="137"/>
      <c r="J306" s="46"/>
    </row>
    <row r="307" spans="1:12" s="3" customFormat="1" ht="15">
      <c r="A307" s="30" t="s">
        <v>22</v>
      </c>
      <c r="B307" s="10"/>
      <c r="C307" s="23" t="s">
        <v>532</v>
      </c>
      <c r="D307" s="18"/>
      <c r="E307" s="19"/>
      <c r="F307" s="18"/>
      <c r="G307" s="79">
        <f>SUM(G308:G315)</f>
        <v>0</v>
      </c>
      <c r="H307" s="17">
        <f>SUM(H308:H315)</f>
        <v>0</v>
      </c>
      <c r="I307" s="137"/>
      <c r="J307" s="139"/>
      <c r="K307" s="4"/>
      <c r="L307" s="4"/>
    </row>
    <row r="308" spans="1:12" s="3" customFormat="1" ht="15">
      <c r="A308" s="38" t="s">
        <v>524</v>
      </c>
      <c r="B308" s="92"/>
      <c r="C308" s="40" t="s">
        <v>533</v>
      </c>
      <c r="D308" s="41"/>
      <c r="E308" s="39"/>
      <c r="F308" s="41"/>
      <c r="G308" s="81"/>
      <c r="H308" s="42"/>
      <c r="I308" s="137"/>
      <c r="J308" s="139"/>
      <c r="K308" s="4"/>
      <c r="L308" s="4"/>
    </row>
    <row r="309" spans="1:12" s="3" customFormat="1" ht="15">
      <c r="A309" s="119" t="s">
        <v>553</v>
      </c>
      <c r="B309" s="96"/>
      <c r="C309" s="132" t="s">
        <v>541</v>
      </c>
      <c r="D309" s="34"/>
      <c r="E309" s="133" t="s">
        <v>527</v>
      </c>
      <c r="F309" s="34"/>
      <c r="G309" s="80">
        <f>ROUND(D309*F309,2)</f>
        <v>0</v>
      </c>
      <c r="H309" s="35">
        <f>G309*(1+$H$8)</f>
        <v>0</v>
      </c>
      <c r="I309" s="137"/>
      <c r="J309" s="139"/>
      <c r="K309" s="4"/>
      <c r="L309" s="4"/>
    </row>
    <row r="310" spans="1:12" s="3" customFormat="1" ht="15">
      <c r="A310" s="119" t="s">
        <v>554</v>
      </c>
      <c r="B310" s="96"/>
      <c r="C310" s="132" t="s">
        <v>542</v>
      </c>
      <c r="D310" s="34"/>
      <c r="E310" s="133" t="s">
        <v>527</v>
      </c>
      <c r="F310" s="34"/>
      <c r="G310" s="80">
        <f>ROUND(D310*F310,2)</f>
        <v>0</v>
      </c>
      <c r="H310" s="35">
        <f>G310*(1+$H$8)</f>
        <v>0</v>
      </c>
      <c r="I310" s="137"/>
      <c r="J310" s="139"/>
      <c r="K310" s="4"/>
      <c r="L310" s="4"/>
    </row>
    <row r="311" spans="1:12" s="3" customFormat="1" ht="15">
      <c r="A311" s="119" t="s">
        <v>555</v>
      </c>
      <c r="B311" s="96"/>
      <c r="C311" s="132" t="s">
        <v>545</v>
      </c>
      <c r="D311" s="34"/>
      <c r="E311" s="133" t="s">
        <v>527</v>
      </c>
      <c r="F311" s="34"/>
      <c r="G311" s="80">
        <f>ROUND(D311*F311,2)</f>
        <v>0</v>
      </c>
      <c r="H311" s="35">
        <f>G311*(1+$H$8)</f>
        <v>0</v>
      </c>
      <c r="I311" s="137"/>
      <c r="J311" s="139"/>
      <c r="K311" s="4"/>
      <c r="L311" s="4"/>
    </row>
    <row r="312" spans="1:12" s="3" customFormat="1" ht="15">
      <c r="A312" s="119" t="s">
        <v>556</v>
      </c>
      <c r="B312" s="96"/>
      <c r="C312" s="132" t="s">
        <v>543</v>
      </c>
      <c r="D312" s="34"/>
      <c r="E312" s="133" t="s">
        <v>527</v>
      </c>
      <c r="F312" s="34"/>
      <c r="G312" s="80">
        <f>ROUND(D312*F312,2)</f>
        <v>0</v>
      </c>
      <c r="H312" s="35">
        <f>G312*(1+$H$8)</f>
        <v>0</v>
      </c>
      <c r="I312" s="137"/>
      <c r="J312" s="139"/>
      <c r="K312" s="4"/>
      <c r="L312" s="4"/>
    </row>
    <row r="313" spans="1:12" s="3" customFormat="1" ht="15">
      <c r="A313" s="119" t="s">
        <v>557</v>
      </c>
      <c r="B313" s="96"/>
      <c r="C313" s="132" t="s">
        <v>544</v>
      </c>
      <c r="D313" s="34"/>
      <c r="E313" s="133" t="s">
        <v>527</v>
      </c>
      <c r="F313" s="34"/>
      <c r="G313" s="80">
        <f>ROUND(D313*F313,2)</f>
        <v>0</v>
      </c>
      <c r="H313" s="35">
        <f>G313*(1+$H$8)</f>
        <v>0</v>
      </c>
      <c r="I313" s="137"/>
      <c r="J313" s="139"/>
      <c r="K313" s="4"/>
      <c r="L313" s="4"/>
    </row>
    <row r="314" spans="1:12" s="3" customFormat="1" ht="15">
      <c r="A314" s="38" t="s">
        <v>525</v>
      </c>
      <c r="B314" s="92"/>
      <c r="C314" s="40" t="s">
        <v>37</v>
      </c>
      <c r="D314" s="41"/>
      <c r="E314" s="39"/>
      <c r="F314" s="41"/>
      <c r="G314" s="81"/>
      <c r="H314" s="42"/>
      <c r="I314" s="137"/>
      <c r="J314" s="4"/>
      <c r="K314" s="4"/>
      <c r="L314" s="4"/>
    </row>
    <row r="315" spans="1:10" s="5" customFormat="1" ht="15">
      <c r="A315" s="119" t="s">
        <v>558</v>
      </c>
      <c r="B315" s="96"/>
      <c r="C315" s="132" t="s">
        <v>38</v>
      </c>
      <c r="D315" s="34"/>
      <c r="E315" s="133" t="s">
        <v>527</v>
      </c>
      <c r="F315" s="34"/>
      <c r="G315" s="80">
        <f>ROUND(D315*F315,2)</f>
        <v>0</v>
      </c>
      <c r="H315" s="35">
        <f>G315*(1+$H$8)</f>
        <v>0</v>
      </c>
      <c r="I315" s="137"/>
      <c r="J315" s="46"/>
    </row>
    <row r="316" spans="1:12" s="3" customFormat="1" ht="15.75" thickBot="1">
      <c r="A316" s="82"/>
      <c r="B316" s="93"/>
      <c r="C316" s="84" t="s">
        <v>9</v>
      </c>
      <c r="D316" s="85"/>
      <c r="E316" s="83"/>
      <c r="F316" s="85"/>
      <c r="G316" s="86">
        <f>ROUND(G10+G14+G25+G307,2)</f>
        <v>0</v>
      </c>
      <c r="H316" s="87">
        <f>ROUND(H10+H14+H25+H307,2)</f>
        <v>0</v>
      </c>
      <c r="I316" s="137"/>
      <c r="J316" s="141"/>
      <c r="K316" s="141"/>
      <c r="L316" s="4"/>
    </row>
    <row r="317" spans="1:12" s="3" customFormat="1" ht="15">
      <c r="A317" s="73"/>
      <c r="B317" s="94"/>
      <c r="C317" s="75"/>
      <c r="D317" s="76"/>
      <c r="E317" s="74"/>
      <c r="F317" s="76"/>
      <c r="G317" s="77"/>
      <c r="H317" s="77"/>
      <c r="I317" s="137"/>
      <c r="J317" s="139"/>
      <c r="K317" s="4"/>
      <c r="L317" s="4"/>
    </row>
  </sheetData>
  <sheetProtection/>
  <mergeCells count="11">
    <mergeCell ref="C6:F6"/>
    <mergeCell ref="C7:F7"/>
    <mergeCell ref="C8:F8"/>
    <mergeCell ref="C1:F1"/>
    <mergeCell ref="C2:F2"/>
    <mergeCell ref="C3:F3"/>
    <mergeCell ref="A4:B4"/>
    <mergeCell ref="A5:B5"/>
    <mergeCell ref="C4:H4"/>
    <mergeCell ref="G5:H7"/>
    <mergeCell ref="A6:B8"/>
  </mergeCells>
  <printOptions horizontalCentered="1"/>
  <pageMargins left="0.2362204724409449" right="0.2362204724409449" top="0.3937007874015748" bottom="0.5905511811023623" header="0.31496062992125984" footer="0.31496062992125984"/>
  <pageSetup fitToHeight="0" fitToWidth="0" horizontalDpi="600" verticalDpi="600" orientation="landscape" paperSize="9" scale="93" r:id="rId2"/>
  <headerFooter alignWithMargins="0">
    <oddFooter>&amp;CPágina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showGridLines="0" tabSelected="1" view="pageBreakPreview" zoomScaleSheetLayoutView="100" zoomScalePageLayoutView="0" workbookViewId="0" topLeftCell="A1">
      <selection activeCell="C26" sqref="C26"/>
    </sheetView>
  </sheetViews>
  <sheetFormatPr defaultColWidth="9.140625" defaultRowHeight="15"/>
  <cols>
    <col min="1" max="1" width="3.57421875" style="1" customWidth="1"/>
    <col min="2" max="2" width="29.421875" style="1" customWidth="1"/>
    <col min="3" max="11" width="16.421875" style="1" customWidth="1"/>
    <col min="12" max="12" width="9.140625" style="1" customWidth="1"/>
    <col min="13" max="13" width="11.421875" style="1" bestFit="1" customWidth="1"/>
    <col min="14" max="14" width="9.140625" style="1" customWidth="1"/>
    <col min="15" max="15" width="10.57421875" style="1" bestFit="1" customWidth="1"/>
    <col min="16" max="16384" width="9.140625" style="1" customWidth="1"/>
  </cols>
  <sheetData>
    <row r="1" spans="1:12" s="48" customFormat="1" ht="32.25" customHeight="1">
      <c r="A1" s="113"/>
      <c r="B1" s="114"/>
      <c r="C1" s="104" t="s">
        <v>611</v>
      </c>
      <c r="D1" s="106" t="s">
        <v>113</v>
      </c>
      <c r="E1" s="101"/>
      <c r="F1" s="101"/>
      <c r="G1" s="171" t="s">
        <v>34</v>
      </c>
      <c r="H1" s="172"/>
      <c r="I1" s="172"/>
      <c r="J1" s="172"/>
      <c r="K1" s="109"/>
      <c r="L1" s="47"/>
    </row>
    <row r="2" spans="1:11" s="48" customFormat="1" ht="32.25" customHeight="1">
      <c r="A2" s="115"/>
      <c r="B2" s="116"/>
      <c r="C2" s="105" t="s">
        <v>32</v>
      </c>
      <c r="D2" s="107" t="s">
        <v>115</v>
      </c>
      <c r="E2" s="102"/>
      <c r="F2" s="102"/>
      <c r="G2" s="173"/>
      <c r="H2" s="174"/>
      <c r="I2" s="174"/>
      <c r="J2" s="174"/>
      <c r="K2" s="110"/>
    </row>
    <row r="3" spans="1:11" s="48" customFormat="1" ht="32.25" customHeight="1" thickBot="1">
      <c r="A3" s="117"/>
      <c r="B3" s="118"/>
      <c r="C3" s="112" t="s">
        <v>612</v>
      </c>
      <c r="D3" s="108" t="s">
        <v>114</v>
      </c>
      <c r="E3" s="103"/>
      <c r="F3" s="103"/>
      <c r="G3" s="49"/>
      <c r="H3" s="49"/>
      <c r="I3" s="100"/>
      <c r="J3" s="100"/>
      <c r="K3" s="111"/>
    </row>
    <row r="4" spans="1:11" s="50" customFormat="1" ht="19.5" customHeight="1">
      <c r="A4" s="120" t="s">
        <v>2</v>
      </c>
      <c r="B4" s="121" t="s">
        <v>40</v>
      </c>
      <c r="C4" s="122" t="s">
        <v>41</v>
      </c>
      <c r="D4" s="122" t="s">
        <v>10</v>
      </c>
      <c r="E4" s="122" t="s">
        <v>11</v>
      </c>
      <c r="F4" s="122" t="s">
        <v>12</v>
      </c>
      <c r="G4" s="122" t="s">
        <v>13</v>
      </c>
      <c r="H4" s="122" t="s">
        <v>14</v>
      </c>
      <c r="I4" s="122" t="s">
        <v>15</v>
      </c>
      <c r="J4" s="122" t="s">
        <v>26</v>
      </c>
      <c r="K4" s="128" t="s">
        <v>27</v>
      </c>
    </row>
    <row r="5" spans="1:11" s="50" customFormat="1" ht="19.5" customHeight="1">
      <c r="A5" s="169" t="str">
        <f>'PLANILHA ORÇAMENTÁRIA'!A10</f>
        <v>01</v>
      </c>
      <c r="B5" s="168" t="str">
        <f>'PLANILHA ORÇAMENTÁRIA'!C10</f>
        <v>INSTALAÇÕES INICIAIS DA OBRA</v>
      </c>
      <c r="C5" s="66" t="e">
        <f>C6/$C$14</f>
        <v>#DIV/0!</v>
      </c>
      <c r="D5" s="51">
        <v>1</v>
      </c>
      <c r="E5" s="59"/>
      <c r="F5" s="59"/>
      <c r="G5" s="60"/>
      <c r="H5" s="60"/>
      <c r="I5" s="61"/>
      <c r="J5" s="61"/>
      <c r="K5" s="62"/>
    </row>
    <row r="6" spans="1:11" s="50" customFormat="1" ht="19.5" customHeight="1">
      <c r="A6" s="170"/>
      <c r="B6" s="168"/>
      <c r="C6" s="67">
        <f>'PLANILHA ORÇAMENTÁRIA'!$H$10</f>
        <v>0</v>
      </c>
      <c r="D6" s="65">
        <f>D5*$C$6</f>
        <v>0</v>
      </c>
      <c r="E6" s="64">
        <f>E5*$C$6</f>
        <v>0</v>
      </c>
      <c r="F6" s="64">
        <f aca="true" t="shared" si="0" ref="F6:K6">F5*$C$6</f>
        <v>0</v>
      </c>
      <c r="G6" s="64">
        <f t="shared" si="0"/>
        <v>0</v>
      </c>
      <c r="H6" s="64">
        <f t="shared" si="0"/>
        <v>0</v>
      </c>
      <c r="I6" s="64">
        <f t="shared" si="0"/>
        <v>0</v>
      </c>
      <c r="J6" s="64">
        <f t="shared" si="0"/>
        <v>0</v>
      </c>
      <c r="K6" s="71">
        <f t="shared" si="0"/>
        <v>0</v>
      </c>
    </row>
    <row r="7" spans="1:13" s="50" customFormat="1" ht="19.5" customHeight="1">
      <c r="A7" s="169" t="str">
        <f>'PLANILHA ORÇAMENTÁRIA'!A14</f>
        <v>02</v>
      </c>
      <c r="B7" s="168" t="str">
        <f>'PLANILHA ORÇAMENTÁRIA'!C14</f>
        <v>SERVIÇOS PRELIMINARES</v>
      </c>
      <c r="C7" s="66" t="e">
        <f>C8/$C$14</f>
        <v>#DIV/0!</v>
      </c>
      <c r="D7" s="52">
        <v>0.3</v>
      </c>
      <c r="E7" s="52">
        <v>0.1</v>
      </c>
      <c r="F7" s="52">
        <v>0.1</v>
      </c>
      <c r="G7" s="52">
        <v>0.1</v>
      </c>
      <c r="H7" s="52">
        <v>0.1</v>
      </c>
      <c r="I7" s="52">
        <v>0.1</v>
      </c>
      <c r="J7" s="52">
        <v>0.1</v>
      </c>
      <c r="K7" s="53">
        <v>0.1</v>
      </c>
      <c r="L7" s="70"/>
      <c r="M7" s="54"/>
    </row>
    <row r="8" spans="1:14" s="50" customFormat="1" ht="19.5" customHeight="1">
      <c r="A8" s="175"/>
      <c r="B8" s="168"/>
      <c r="C8" s="67">
        <f>'PLANILHA ORÇAMENTÁRIA'!$H$14</f>
        <v>0</v>
      </c>
      <c r="D8" s="65">
        <f>D7*$C$8</f>
        <v>0</v>
      </c>
      <c r="E8" s="65">
        <f aca="true" t="shared" si="1" ref="E8:K8">E7*$C$8</f>
        <v>0</v>
      </c>
      <c r="F8" s="65">
        <f t="shared" si="1"/>
        <v>0</v>
      </c>
      <c r="G8" s="65">
        <f t="shared" si="1"/>
        <v>0</v>
      </c>
      <c r="H8" s="65">
        <f t="shared" si="1"/>
        <v>0</v>
      </c>
      <c r="I8" s="65">
        <f t="shared" si="1"/>
        <v>0</v>
      </c>
      <c r="J8" s="65">
        <f t="shared" si="1"/>
        <v>0</v>
      </c>
      <c r="K8" s="72">
        <f t="shared" si="1"/>
        <v>0</v>
      </c>
      <c r="N8" s="54"/>
    </row>
    <row r="9" spans="1:11" s="50" customFormat="1" ht="19.5" customHeight="1">
      <c r="A9" s="169" t="str">
        <f>'PLANILHA ORÇAMENTÁRIA'!A25</f>
        <v>03</v>
      </c>
      <c r="B9" s="168" t="str">
        <f>'PLANILHA ORÇAMENTÁRIA'!C25</f>
        <v>ILUMINAÇÃO, INSTALAÇÕES ELÉTRICAS, SEGURANÇA, TELECOMUNICAÇÕES, SONORIZAÇÃO E SPDA</v>
      </c>
      <c r="C9" s="66" t="e">
        <f>C10/$C$14</f>
        <v>#DIV/0!</v>
      </c>
      <c r="D9" s="63"/>
      <c r="E9" s="52">
        <v>0.15</v>
      </c>
      <c r="F9" s="52">
        <v>0.15</v>
      </c>
      <c r="G9" s="55">
        <v>0.15</v>
      </c>
      <c r="H9" s="55">
        <v>0.15</v>
      </c>
      <c r="I9" s="56">
        <v>0.15</v>
      </c>
      <c r="J9" s="56">
        <v>0.15</v>
      </c>
      <c r="K9" s="57">
        <v>0.1</v>
      </c>
    </row>
    <row r="10" spans="1:11" s="50" customFormat="1" ht="19.5" customHeight="1">
      <c r="A10" s="175"/>
      <c r="B10" s="168"/>
      <c r="C10" s="67">
        <f>'PLANILHA ORÇAMENTÁRIA'!$H$25</f>
        <v>0</v>
      </c>
      <c r="D10" s="64">
        <f>D9*$C$10</f>
        <v>0</v>
      </c>
      <c r="E10" s="65">
        <f aca="true" t="shared" si="2" ref="E10:K10">E9*$C$10</f>
        <v>0</v>
      </c>
      <c r="F10" s="65">
        <f t="shared" si="2"/>
        <v>0</v>
      </c>
      <c r="G10" s="65">
        <f t="shared" si="2"/>
        <v>0</v>
      </c>
      <c r="H10" s="65">
        <f t="shared" si="2"/>
        <v>0</v>
      </c>
      <c r="I10" s="65">
        <f t="shared" si="2"/>
        <v>0</v>
      </c>
      <c r="J10" s="65">
        <f t="shared" si="2"/>
        <v>0</v>
      </c>
      <c r="K10" s="72">
        <f t="shared" si="2"/>
        <v>0</v>
      </c>
    </row>
    <row r="11" spans="1:11" s="50" customFormat="1" ht="19.5" customHeight="1">
      <c r="A11" s="169" t="str">
        <f>'PLANILHA ORÇAMENTÁRIA'!A307</f>
        <v>04</v>
      </c>
      <c r="B11" s="180" t="str">
        <f>'PLANILHA ORÇAMENTÁRIA'!C307</f>
        <v>DIVERSOS E ENTREGA DA OBRA</v>
      </c>
      <c r="C11" s="66" t="e">
        <f>C12/$C$14</f>
        <v>#DIV/0!</v>
      </c>
      <c r="D11" s="63"/>
      <c r="E11" s="63"/>
      <c r="F11" s="63"/>
      <c r="G11" s="63"/>
      <c r="H11" s="63"/>
      <c r="I11" s="63"/>
      <c r="J11" s="56">
        <v>0.7</v>
      </c>
      <c r="K11" s="53">
        <v>0.3</v>
      </c>
    </row>
    <row r="12" spans="1:11" s="50" customFormat="1" ht="19.5" customHeight="1">
      <c r="A12" s="175"/>
      <c r="B12" s="181"/>
      <c r="C12" s="67">
        <f>'PLANILHA ORÇAMENTÁRIA'!$H$307</f>
        <v>0</v>
      </c>
      <c r="D12" s="64">
        <f>D11*$C$12</f>
        <v>0</v>
      </c>
      <c r="E12" s="64">
        <f aca="true" t="shared" si="3" ref="E12:K12">E11*$C$12</f>
        <v>0</v>
      </c>
      <c r="F12" s="64">
        <f t="shared" si="3"/>
        <v>0</v>
      </c>
      <c r="G12" s="64">
        <f t="shared" si="3"/>
        <v>0</v>
      </c>
      <c r="H12" s="64">
        <f t="shared" si="3"/>
        <v>0</v>
      </c>
      <c r="I12" s="64">
        <f t="shared" si="3"/>
        <v>0</v>
      </c>
      <c r="J12" s="65">
        <f t="shared" si="3"/>
        <v>0</v>
      </c>
      <c r="K12" s="72">
        <f t="shared" si="3"/>
        <v>0</v>
      </c>
    </row>
    <row r="13" spans="1:11" s="50" customFormat="1" ht="18.75" customHeight="1">
      <c r="A13" s="176" t="s">
        <v>29</v>
      </c>
      <c r="B13" s="177"/>
      <c r="C13" s="123" t="e">
        <f>C5+C7+C9+C11</f>
        <v>#DIV/0!</v>
      </c>
      <c r="D13" s="124" t="e">
        <f>D14/$C$14</f>
        <v>#DIV/0!</v>
      </c>
      <c r="E13" s="124" t="e">
        <f aca="true" t="shared" si="4" ref="E13:K13">E14/$C$14</f>
        <v>#DIV/0!</v>
      </c>
      <c r="F13" s="124" t="e">
        <f t="shared" si="4"/>
        <v>#DIV/0!</v>
      </c>
      <c r="G13" s="124" t="e">
        <f>G14/$C$14</f>
        <v>#DIV/0!</v>
      </c>
      <c r="H13" s="124" t="e">
        <f t="shared" si="4"/>
        <v>#DIV/0!</v>
      </c>
      <c r="I13" s="124" t="e">
        <f t="shared" si="4"/>
        <v>#DIV/0!</v>
      </c>
      <c r="J13" s="124" t="e">
        <f t="shared" si="4"/>
        <v>#DIV/0!</v>
      </c>
      <c r="K13" s="125" t="e">
        <f t="shared" si="4"/>
        <v>#DIV/0!</v>
      </c>
    </row>
    <row r="14" spans="1:13" s="50" customFormat="1" ht="18.75" customHeight="1" thickBot="1">
      <c r="A14" s="178"/>
      <c r="B14" s="179"/>
      <c r="C14" s="126">
        <f aca="true" t="shared" si="5" ref="C14:K14">ROUND((C6+C8+C10+C12),2)</f>
        <v>0</v>
      </c>
      <c r="D14" s="126">
        <f t="shared" si="5"/>
        <v>0</v>
      </c>
      <c r="E14" s="126">
        <f t="shared" si="5"/>
        <v>0</v>
      </c>
      <c r="F14" s="126">
        <f t="shared" si="5"/>
        <v>0</v>
      </c>
      <c r="G14" s="126">
        <f t="shared" si="5"/>
        <v>0</v>
      </c>
      <c r="H14" s="126">
        <f t="shared" si="5"/>
        <v>0</v>
      </c>
      <c r="I14" s="126">
        <f t="shared" si="5"/>
        <v>0</v>
      </c>
      <c r="J14" s="126">
        <f t="shared" si="5"/>
        <v>0</v>
      </c>
      <c r="K14" s="127">
        <f t="shared" si="5"/>
        <v>0</v>
      </c>
      <c r="M14" s="58"/>
    </row>
  </sheetData>
  <sheetProtection/>
  <mergeCells count="10">
    <mergeCell ref="B5:B6"/>
    <mergeCell ref="A5:A6"/>
    <mergeCell ref="G1:J2"/>
    <mergeCell ref="A7:A8"/>
    <mergeCell ref="B7:B8"/>
    <mergeCell ref="A13:B14"/>
    <mergeCell ref="A11:A12"/>
    <mergeCell ref="B11:B12"/>
    <mergeCell ref="A9:A10"/>
    <mergeCell ref="B9:B10"/>
  </mergeCells>
  <printOptions horizontalCentered="1"/>
  <pageMargins left="0.31496062992125984" right="0.35433070866141736" top="0.3937007874015748" bottom="0.7480314960629921" header="0.31496062992125984" footer="0.31496062992125984"/>
  <pageSetup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2017-08-24T18:23:26Z</dcterms:created>
  <dcterms:modified xsi:type="dcterms:W3CDTF">2019-04-18T14:51:37Z</dcterms:modified>
  <cp:category/>
  <cp:version/>
  <cp:contentType/>
  <cp:contentStatus/>
  <cp:revision>1</cp:revision>
</cp:coreProperties>
</file>